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E Power Stats\2020 Power Stats_PGSDMS\final\"/>
    </mc:Choice>
  </mc:AlternateContent>
  <xr:revisionPtr revIDLastSave="0" documentId="13_ncr:1_{0155D04B-9F3E-4FA1-B54B-1CE2294CC1B9}" xr6:coauthVersionLast="46" xr6:coauthVersionMax="46" xr10:uidLastSave="{00000000-0000-0000-0000-000000000000}"/>
  <bookViews>
    <workbookView xWindow="28680" yWindow="-120" windowWidth="29040" windowHeight="15990" xr2:uid="{5899BF6A-A0FA-4D2C-B3EA-86A0A6E069C6}"/>
  </bookViews>
  <sheets>
    <sheet name="8. Visayas Subgrid Demand" sheetId="1" r:id="rId1"/>
  </sheets>
  <externalReferences>
    <externalReference r:id="rId2"/>
  </externalReferences>
  <definedNames>
    <definedName name="_xlnm.Print_Area" localSheetId="0">'8. Visayas Subgrid Demand'!$A$1:$T$118</definedName>
    <definedName name="_xlnm.Print_Titles" localSheetId="0">'8. Visayas Subgrid Demand'!$1:$3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Q28" i="1"/>
  <c r="P28" i="1"/>
  <c r="O28" i="1"/>
  <c r="M28" i="1"/>
  <c r="L28" i="1"/>
  <c r="J28" i="1"/>
  <c r="I28" i="1"/>
  <c r="G28" i="1"/>
  <c r="F28" i="1"/>
  <c r="D28" i="1"/>
  <c r="C28" i="1"/>
  <c r="S27" i="1"/>
  <c r="R27" i="1"/>
  <c r="Q27" i="1"/>
  <c r="S28" i="1" s="1"/>
  <c r="P27" i="1"/>
  <c r="O27" i="1"/>
  <c r="M27" i="1"/>
  <c r="L27" i="1"/>
  <c r="J27" i="1"/>
  <c r="I27" i="1"/>
  <c r="G27" i="1"/>
  <c r="F27" i="1"/>
  <c r="D27" i="1"/>
  <c r="C27" i="1"/>
  <c r="Q26" i="1"/>
  <c r="R26" i="1" s="1"/>
  <c r="P26" i="1"/>
  <c r="P31" i="1" s="1"/>
  <c r="O26" i="1"/>
  <c r="M26" i="1"/>
  <c r="L26" i="1"/>
  <c r="J26" i="1"/>
  <c r="I26" i="1"/>
  <c r="G26" i="1"/>
  <c r="F26" i="1"/>
  <c r="D26" i="1"/>
  <c r="C26" i="1"/>
  <c r="Q25" i="1"/>
  <c r="R25" i="1" s="1"/>
  <c r="P25" i="1"/>
  <c r="O25" i="1"/>
  <c r="M25" i="1"/>
  <c r="M31" i="1" s="1"/>
  <c r="L25" i="1"/>
  <c r="J25" i="1"/>
  <c r="I25" i="1"/>
  <c r="G25" i="1"/>
  <c r="F25" i="1"/>
  <c r="D25" i="1"/>
  <c r="C25" i="1"/>
  <c r="R24" i="1"/>
  <c r="Q24" i="1"/>
  <c r="S25" i="1" s="1"/>
  <c r="P24" i="1"/>
  <c r="O24" i="1"/>
  <c r="M24" i="1"/>
  <c r="L24" i="1"/>
  <c r="J24" i="1"/>
  <c r="J31" i="1" s="1"/>
  <c r="I24" i="1"/>
  <c r="G24" i="1"/>
  <c r="G31" i="1" s="1"/>
  <c r="F24" i="1"/>
  <c r="D24" i="1"/>
  <c r="D31" i="1" s="1"/>
  <c r="C24" i="1"/>
  <c r="Q23" i="1"/>
  <c r="S23" i="1" s="1"/>
  <c r="P23" i="1"/>
  <c r="O23" i="1"/>
  <c r="M23" i="1"/>
  <c r="L23" i="1"/>
  <c r="J23" i="1"/>
  <c r="I23" i="1"/>
  <c r="G23" i="1"/>
  <c r="F23" i="1"/>
  <c r="D23" i="1"/>
  <c r="C23" i="1"/>
  <c r="S22" i="1"/>
  <c r="Q22" i="1"/>
  <c r="P22" i="1"/>
  <c r="O22" i="1"/>
  <c r="M22" i="1"/>
  <c r="L22" i="1"/>
  <c r="J22" i="1"/>
  <c r="J30" i="1" s="1"/>
  <c r="I22" i="1"/>
  <c r="G22" i="1"/>
  <c r="F22" i="1"/>
  <c r="D22" i="1"/>
  <c r="C22" i="1"/>
  <c r="Q21" i="1"/>
  <c r="R22" i="1" s="1"/>
  <c r="P21" i="1"/>
  <c r="O21" i="1"/>
  <c r="M21" i="1"/>
  <c r="L21" i="1"/>
  <c r="J21" i="1"/>
  <c r="I21" i="1"/>
  <c r="G21" i="1"/>
  <c r="F21" i="1"/>
  <c r="D21" i="1"/>
  <c r="C21" i="1"/>
  <c r="Q20" i="1"/>
  <c r="S20" i="1" s="1"/>
  <c r="P20" i="1"/>
  <c r="P30" i="1" s="1"/>
  <c r="O20" i="1"/>
  <c r="M20" i="1"/>
  <c r="M30" i="1" s="1"/>
  <c r="L20" i="1"/>
  <c r="J20" i="1"/>
  <c r="I20" i="1"/>
  <c r="G20" i="1"/>
  <c r="F20" i="1"/>
  <c r="D20" i="1"/>
  <c r="C20" i="1"/>
  <c r="S19" i="1"/>
  <c r="R19" i="1"/>
  <c r="Q19" i="1"/>
  <c r="R20" i="1" s="1"/>
  <c r="P19" i="1"/>
  <c r="O19" i="1"/>
  <c r="M19" i="1"/>
  <c r="L19" i="1"/>
  <c r="J19" i="1"/>
  <c r="I19" i="1"/>
  <c r="G19" i="1"/>
  <c r="G30" i="1" s="1"/>
  <c r="F19" i="1"/>
  <c r="D19" i="1"/>
  <c r="D30" i="1" s="1"/>
  <c r="C19" i="1"/>
  <c r="Q18" i="1"/>
  <c r="R18" i="1" s="1"/>
  <c r="P18" i="1"/>
  <c r="O18" i="1"/>
  <c r="M18" i="1"/>
  <c r="L18" i="1"/>
  <c r="J18" i="1"/>
  <c r="I18" i="1"/>
  <c r="G18" i="1"/>
  <c r="F18" i="1"/>
  <c r="D18" i="1"/>
  <c r="C18" i="1"/>
  <c r="Q17" i="1"/>
  <c r="R17" i="1" s="1"/>
  <c r="P17" i="1"/>
  <c r="O17" i="1"/>
  <c r="M17" i="1"/>
  <c r="L17" i="1"/>
  <c r="J17" i="1"/>
  <c r="I17" i="1"/>
  <c r="G17" i="1"/>
  <c r="F17" i="1"/>
  <c r="D17" i="1"/>
  <c r="C17" i="1"/>
  <c r="Q16" i="1"/>
  <c r="S17" i="1" s="1"/>
  <c r="P16" i="1"/>
  <c r="O16" i="1"/>
  <c r="M16" i="1"/>
  <c r="L16" i="1"/>
  <c r="J16" i="1"/>
  <c r="I16" i="1"/>
  <c r="G16" i="1"/>
  <c r="F16" i="1"/>
  <c r="D16" i="1"/>
  <c r="C16" i="1"/>
  <c r="Q15" i="1"/>
  <c r="S15" i="1" s="1"/>
  <c r="P15" i="1"/>
  <c r="O15" i="1"/>
  <c r="M15" i="1"/>
  <c r="L15" i="1"/>
  <c r="J15" i="1"/>
  <c r="I15" i="1"/>
  <c r="G15" i="1"/>
  <c r="F15" i="1"/>
  <c r="D15" i="1"/>
  <c r="C15" i="1"/>
  <c r="S14" i="1"/>
  <c r="Q14" i="1"/>
  <c r="P14" i="1"/>
  <c r="O14" i="1"/>
  <c r="M14" i="1"/>
  <c r="L14" i="1"/>
  <c r="J14" i="1"/>
  <c r="I14" i="1"/>
  <c r="G14" i="1"/>
  <c r="F14" i="1"/>
  <c r="D14" i="1"/>
  <c r="C14" i="1"/>
  <c r="Q13" i="1"/>
  <c r="R14" i="1" s="1"/>
  <c r="P13" i="1"/>
  <c r="O13" i="1"/>
  <c r="M13" i="1"/>
  <c r="L13" i="1"/>
  <c r="J13" i="1"/>
  <c r="I13" i="1"/>
  <c r="G13" i="1"/>
  <c r="F13" i="1"/>
  <c r="D13" i="1"/>
  <c r="C13" i="1"/>
  <c r="Q12" i="1"/>
  <c r="P12" i="1"/>
  <c r="O12" i="1"/>
  <c r="M12" i="1"/>
  <c r="L12" i="1"/>
  <c r="J12" i="1"/>
  <c r="I12" i="1"/>
  <c r="G12" i="1"/>
  <c r="F12" i="1"/>
  <c r="D12" i="1"/>
  <c r="C12" i="1"/>
  <c r="S11" i="1"/>
  <c r="R11" i="1"/>
  <c r="Q11" i="1"/>
  <c r="S12" i="1" s="1"/>
  <c r="P11" i="1"/>
  <c r="O11" i="1"/>
  <c r="M11" i="1"/>
  <c r="L11" i="1"/>
  <c r="J11" i="1"/>
  <c r="I11" i="1"/>
  <c r="G11" i="1"/>
  <c r="F11" i="1"/>
  <c r="D11" i="1"/>
  <c r="C11" i="1"/>
  <c r="Q10" i="1"/>
  <c r="R10" i="1" s="1"/>
  <c r="P10" i="1"/>
  <c r="O10" i="1"/>
  <c r="M10" i="1"/>
  <c r="L10" i="1"/>
  <c r="J10" i="1"/>
  <c r="I10" i="1"/>
  <c r="G10" i="1"/>
  <c r="F10" i="1"/>
  <c r="D10" i="1"/>
  <c r="C10" i="1"/>
  <c r="Q9" i="1"/>
  <c r="S10" i="1" l="1"/>
  <c r="R15" i="1"/>
  <c r="S18" i="1"/>
  <c r="R23" i="1"/>
  <c r="S26" i="1"/>
  <c r="R13" i="1"/>
  <c r="R21" i="1"/>
  <c r="R12" i="1"/>
  <c r="R28" i="1"/>
  <c r="R16" i="1"/>
  <c r="S16" i="1"/>
  <c r="S13" i="1"/>
  <c r="S21" i="1"/>
  <c r="S30" i="1" s="1"/>
  <c r="S24" i="1"/>
  <c r="S31" i="1" s="1"/>
</calcChain>
</file>

<file path=xl/sharedStrings.xml><?xml version="1.0" encoding="utf-8"?>
<sst xmlns="http://schemas.openxmlformats.org/spreadsheetml/2006/main" count="64" uniqueCount="34">
  <si>
    <t xml:space="preserve">   Visayas Subgrid - System Peak Demand </t>
  </si>
  <si>
    <t xml:space="preserve">   In MW</t>
  </si>
  <si>
    <t>Year</t>
  </si>
  <si>
    <t>CEBU</t>
  </si>
  <si>
    <t>NEGROS</t>
  </si>
  <si>
    <t>PANAY</t>
  </si>
  <si>
    <t>LEYTE-SAMAR</t>
  </si>
  <si>
    <t>BOHOL</t>
  </si>
  <si>
    <t>TOTAL VISAYAS</t>
  </si>
  <si>
    <t>Peak Demand</t>
  </si>
  <si>
    <t>Difference</t>
  </si>
  <si>
    <t>% Growth Rate</t>
  </si>
  <si>
    <t xml:space="preserve">Total Non-coincidental Peak Demand </t>
  </si>
  <si>
    <t>-</t>
  </si>
  <si>
    <t xml:space="preserve">     AAGR</t>
  </si>
  <si>
    <t>5 year</t>
  </si>
  <si>
    <t>2011-2020</t>
  </si>
  <si>
    <t>2016-2020</t>
  </si>
  <si>
    <t>Notes:</t>
  </si>
  <si>
    <t>1. November 22, 1998 Panay Electric Co. (PECO) was isolated from the system</t>
  </si>
  <si>
    <t>2. Negros - Panay (100 MW) was interconnected thru Submarine Cable last October 17, 1990</t>
  </si>
  <si>
    <t>3. Cebu - Negros was interconnected thru Submarine Cable last January 26, 1994 (Phase I) 100 MW and August 2008 (Phase II) 100 MW</t>
  </si>
  <si>
    <t>4. Leyte-Cebu was interconnected last 1997 for Phase I (200 MW) and 2005 for Phase II (200 MW)</t>
  </si>
  <si>
    <t>5. Leyte-Bohol was interconnected last 2000 for Phase I (50 MW) and 2002 for Phase II (50 MW)</t>
  </si>
  <si>
    <t>6. Panay Power Corporation (PPC) availed ODPS Contract from July 1, 2001 to July 1, 2002</t>
  </si>
  <si>
    <t>7. Panay demand increased due to PPC  synchronized to the system on 6 June 2007</t>
  </si>
  <si>
    <t>8. From 1998-2006 excludes demand of Panay Electric Co. (PPC) in Visayas Grid</t>
  </si>
  <si>
    <t>9. New 610 MW Coal-fired power plant (246 MW CEDC, 200 MW KSPC, 164 MW PEDC)</t>
  </si>
  <si>
    <t>10. Source of data from NGCP</t>
  </si>
  <si>
    <t xml:space="preserve">   Five-year Non-Coincidental System Peak Demand (MW), </t>
  </si>
  <si>
    <t xml:space="preserve">   2016-2020</t>
  </si>
  <si>
    <t>Image Source: Google Map</t>
  </si>
  <si>
    <t xml:space="preserve">                       Department of Energy</t>
  </si>
  <si>
    <t xml:space="preserve">                  2020 POWER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</si>
</sst>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0.0_);[Red]\(0.0\)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#,##0.0_);[Red]\(#,##0.0\)"/>
    <numFmt numFmtId="170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Arial Unicode MS"/>
      <family val="2"/>
    </font>
    <font>
      <b/>
      <sz val="11"/>
      <color theme="0"/>
      <name val="Arial Unicode MS"/>
      <family val="2"/>
    </font>
    <font>
      <b/>
      <sz val="14"/>
      <color rgb="FFFFFF00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0"/>
      <name val="Arial"/>
      <family val="2"/>
    </font>
    <font>
      <b/>
      <sz val="11"/>
      <name val="Arial Unicode MS"/>
      <family val="2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4"/>
      <color theme="0"/>
      <name val="Arial Narrow"/>
      <family val="2"/>
    </font>
    <font>
      <sz val="9"/>
      <name val="Arial Unicode MS"/>
      <family val="2"/>
    </font>
    <font>
      <sz val="9"/>
      <color theme="1"/>
      <name val="Arial Unicode MS"/>
      <family val="2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164" fontId="3" fillId="2" borderId="0" xfId="2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6" fillId="0" borderId="0" xfId="0" applyFont="1"/>
    <xf numFmtId="165" fontId="6" fillId="0" borderId="0" xfId="0" applyNumberFormat="1" applyFont="1"/>
    <xf numFmtId="3" fontId="7" fillId="3" borderId="0" xfId="0" applyNumberFormat="1" applyFont="1" applyFill="1"/>
    <xf numFmtId="165" fontId="7" fillId="3" borderId="0" xfId="0" applyNumberFormat="1" applyFont="1" applyFill="1"/>
    <xf numFmtId="0" fontId="6" fillId="4" borderId="0" xfId="0" applyFont="1" applyFill="1"/>
    <xf numFmtId="0" fontId="2" fillId="4" borderId="0" xfId="0" applyFont="1" applyFill="1"/>
    <xf numFmtId="167" fontId="2" fillId="4" borderId="0" xfId="1" applyNumberFormat="1" applyFont="1" applyFill="1"/>
    <xf numFmtId="167" fontId="2" fillId="0" borderId="0" xfId="1" applyNumberFormat="1" applyFont="1"/>
    <xf numFmtId="0" fontId="7" fillId="3" borderId="0" xfId="0" applyFont="1" applyFill="1"/>
    <xf numFmtId="165" fontId="9" fillId="3" borderId="0" xfId="0" applyNumberFormat="1" applyFont="1" applyFill="1"/>
    <xf numFmtId="168" fontId="3" fillId="6" borderId="6" xfId="1" applyNumberFormat="1" applyFont="1" applyFill="1" applyBorder="1" applyAlignment="1">
      <alignment horizontal="center" vertical="center" wrapText="1"/>
    </xf>
    <xf numFmtId="167" fontId="3" fillId="6" borderId="6" xfId="1" applyNumberFormat="1" applyFont="1" applyFill="1" applyBorder="1" applyAlignment="1">
      <alignment horizontal="center" vertical="center"/>
    </xf>
    <xf numFmtId="169" fontId="3" fillId="6" borderId="6" xfId="1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67" fontId="10" fillId="4" borderId="0" xfId="1" applyNumberFormat="1" applyFont="1" applyFill="1"/>
    <xf numFmtId="167" fontId="10" fillId="0" borderId="0" xfId="1" applyNumberFormat="1" applyFont="1"/>
    <xf numFmtId="0" fontId="11" fillId="0" borderId="0" xfId="0" applyFont="1"/>
    <xf numFmtId="0" fontId="12" fillId="0" borderId="6" xfId="3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8" fontId="7" fillId="0" borderId="6" xfId="1" quotePrefix="1" applyNumberFormat="1" applyFont="1" applyFill="1" applyBorder="1" applyAlignment="1">
      <alignment horizontal="center"/>
    </xf>
    <xf numFmtId="0" fontId="2" fillId="0" borderId="0" xfId="0" applyFont="1"/>
    <xf numFmtId="167" fontId="2" fillId="0" borderId="0" xfId="1" applyNumberFormat="1" applyFont="1" applyFill="1"/>
    <xf numFmtId="0" fontId="1" fillId="0" borderId="0" xfId="0" applyFont="1"/>
    <xf numFmtId="38" fontId="6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8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0" fontId="3" fillId="6" borderId="6" xfId="3" applyFont="1" applyFill="1" applyBorder="1" applyAlignment="1">
      <alignment horizontal="center"/>
    </xf>
    <xf numFmtId="3" fontId="3" fillId="6" borderId="6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>
      <alignment horizontal="center"/>
    </xf>
    <xf numFmtId="170" fontId="3" fillId="6" borderId="6" xfId="0" applyNumberFormat="1" applyFont="1" applyFill="1" applyBorder="1" applyAlignment="1">
      <alignment horizontal="center"/>
    </xf>
    <xf numFmtId="167" fontId="2" fillId="4" borderId="0" xfId="1" applyNumberFormat="1" applyFont="1" applyFill="1" applyBorder="1"/>
    <xf numFmtId="165" fontId="7" fillId="0" borderId="0" xfId="0" applyNumberFormat="1" applyFont="1"/>
    <xf numFmtId="3" fontId="14" fillId="3" borderId="0" xfId="0" applyNumberFormat="1" applyFont="1" applyFill="1"/>
    <xf numFmtId="165" fontId="14" fillId="3" borderId="0" xfId="0" applyNumberFormat="1" applyFont="1" applyFill="1"/>
    <xf numFmtId="0" fontId="15" fillId="4" borderId="0" xfId="0" applyFont="1" applyFill="1"/>
    <xf numFmtId="0" fontId="14" fillId="3" borderId="0" xfId="0" applyFont="1" applyFill="1"/>
    <xf numFmtId="165" fontId="6" fillId="4" borderId="0" xfId="0" applyNumberFormat="1" applyFont="1" applyFill="1"/>
    <xf numFmtId="0" fontId="0" fillId="4" borderId="0" xfId="0" applyFill="1"/>
    <xf numFmtId="0" fontId="12" fillId="4" borderId="0" xfId="0" applyFont="1" applyFill="1"/>
    <xf numFmtId="0" fontId="3" fillId="4" borderId="0" xfId="0" applyFont="1" applyFill="1" applyAlignment="1">
      <alignment horizontal="left"/>
    </xf>
    <xf numFmtId="167" fontId="2" fillId="0" borderId="0" xfId="1" applyNumberFormat="1" applyFont="1" applyBorder="1"/>
    <xf numFmtId="167" fontId="10" fillId="4" borderId="0" xfId="1" applyNumberFormat="1" applyFont="1" applyFill="1" applyBorder="1"/>
    <xf numFmtId="167" fontId="10" fillId="0" borderId="0" xfId="1" applyNumberFormat="1" applyFont="1" applyBorder="1"/>
    <xf numFmtId="0" fontId="13" fillId="4" borderId="0" xfId="3" applyFont="1" applyFill="1" applyBorder="1" applyAlignment="1">
      <alignment horizontal="center"/>
    </xf>
    <xf numFmtId="0" fontId="16" fillId="4" borderId="0" xfId="3" applyFont="1" applyFill="1" applyBorder="1" applyAlignment="1">
      <alignment horizontal="center"/>
    </xf>
    <xf numFmtId="0" fontId="16" fillId="7" borderId="0" xfId="3" applyFont="1" applyFill="1" applyBorder="1" applyAlignment="1">
      <alignment horizontal="center"/>
    </xf>
    <xf numFmtId="167" fontId="3" fillId="6" borderId="2" xfId="1" applyNumberFormat="1" applyFont="1" applyFill="1" applyBorder="1" applyAlignment="1">
      <alignment horizontal="center" vertical="center"/>
    </xf>
    <xf numFmtId="167" fontId="3" fillId="6" borderId="3" xfId="1" applyNumberFormat="1" applyFont="1" applyFill="1" applyBorder="1" applyAlignment="1">
      <alignment horizontal="center" vertical="center"/>
    </xf>
    <xf numFmtId="167" fontId="3" fillId="6" borderId="4" xfId="1" applyNumberFormat="1" applyFont="1" applyFill="1" applyBorder="1" applyAlignment="1">
      <alignment horizontal="center" vertical="center"/>
    </xf>
    <xf numFmtId="0" fontId="3" fillId="6" borderId="6" xfId="3" applyFont="1" applyFill="1" applyBorder="1" applyAlignment="1">
      <alignment horizontal="center"/>
    </xf>
    <xf numFmtId="0" fontId="9" fillId="4" borderId="0" xfId="3" applyFont="1" applyFill="1"/>
    <xf numFmtId="0" fontId="3" fillId="5" borderId="1" xfId="3" applyFont="1" applyFill="1" applyBorder="1" applyAlignment="1">
      <alignment horizontal="center" vertical="center" wrapText="1"/>
    </xf>
    <xf numFmtId="0" fontId="3" fillId="5" borderId="5" xfId="3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ystem Peak 1985-2004(2)" xfId="3" xr:uid="{BFB0EE5F-DA80-4965-83D4-76F12B4EC3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'8. Visayas Subgrid Demand'!$B$7:$D$7</c:f>
              <c:strCache>
                <c:ptCount val="1"/>
                <c:pt idx="0">
                  <c:v> CEBU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Demand'!$B$9:$B$28</c:f>
              <c:numCache>
                <c:formatCode>#,##0</c:formatCode>
                <c:ptCount val="20"/>
                <c:pt idx="0">
                  <c:v>376.72</c:v>
                </c:pt>
                <c:pt idx="1">
                  <c:v>348.85899999999998</c:v>
                </c:pt>
                <c:pt idx="2">
                  <c:v>422</c:v>
                </c:pt>
                <c:pt idx="3">
                  <c:v>417.18</c:v>
                </c:pt>
                <c:pt idx="4">
                  <c:v>437.79</c:v>
                </c:pt>
                <c:pt idx="5">
                  <c:v>458.27</c:v>
                </c:pt>
                <c:pt idx="6">
                  <c:v>477.14</c:v>
                </c:pt>
                <c:pt idx="7">
                  <c:v>521.96</c:v>
                </c:pt>
                <c:pt idx="8">
                  <c:v>558.88</c:v>
                </c:pt>
                <c:pt idx="9">
                  <c:v>673.79000000000008</c:v>
                </c:pt>
                <c:pt idx="10">
                  <c:v>703.69</c:v>
                </c:pt>
                <c:pt idx="11">
                  <c:v>747.322</c:v>
                </c:pt>
                <c:pt idx="12">
                  <c:v>780.28</c:v>
                </c:pt>
                <c:pt idx="13">
                  <c:v>861.83</c:v>
                </c:pt>
                <c:pt idx="14">
                  <c:v>850.25</c:v>
                </c:pt>
                <c:pt idx="15">
                  <c:v>936.05</c:v>
                </c:pt>
                <c:pt idx="16">
                  <c:v>976.23</c:v>
                </c:pt>
                <c:pt idx="17">
                  <c:v>998</c:v>
                </c:pt>
                <c:pt idx="18">
                  <c:v>1078</c:v>
                </c:pt>
                <c:pt idx="19">
                  <c:v>1036.79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F-4027-8D40-3DEABE679552}"/>
            </c:ext>
          </c:extLst>
        </c:ser>
        <c:ser>
          <c:idx val="2"/>
          <c:order val="1"/>
          <c:tx>
            <c:strRef>
              <c:f>'8. Visayas Subgrid Demand'!$E$7:$G$7</c:f>
              <c:strCache>
                <c:ptCount val="1"/>
                <c:pt idx="0">
                  <c:v> NEGROS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Demand'!$E$9:$E$28</c:f>
              <c:numCache>
                <c:formatCode>#,##0</c:formatCode>
                <c:ptCount val="20"/>
                <c:pt idx="0">
                  <c:v>151.4</c:v>
                </c:pt>
                <c:pt idx="1">
                  <c:v>177.81399999999999</c:v>
                </c:pt>
                <c:pt idx="2">
                  <c:v>179.49</c:v>
                </c:pt>
                <c:pt idx="3">
                  <c:v>198.98</c:v>
                </c:pt>
                <c:pt idx="4">
                  <c:v>194.94</c:v>
                </c:pt>
                <c:pt idx="5">
                  <c:v>198.58</c:v>
                </c:pt>
                <c:pt idx="6">
                  <c:v>208.72</c:v>
                </c:pt>
                <c:pt idx="7">
                  <c:v>217.7</c:v>
                </c:pt>
                <c:pt idx="8">
                  <c:v>215.24</c:v>
                </c:pt>
                <c:pt idx="9">
                  <c:v>263.21999999999997</c:v>
                </c:pt>
                <c:pt idx="10">
                  <c:v>245.46</c:v>
                </c:pt>
                <c:pt idx="11">
                  <c:v>256.37799999999999</c:v>
                </c:pt>
                <c:pt idx="12">
                  <c:v>252.8</c:v>
                </c:pt>
                <c:pt idx="13">
                  <c:v>266.41000000000003</c:v>
                </c:pt>
                <c:pt idx="14">
                  <c:v>308.83</c:v>
                </c:pt>
                <c:pt idx="15">
                  <c:v>315.52999999999997</c:v>
                </c:pt>
                <c:pt idx="16">
                  <c:v>331.46</c:v>
                </c:pt>
                <c:pt idx="17">
                  <c:v>360</c:v>
                </c:pt>
                <c:pt idx="18">
                  <c:v>463</c:v>
                </c:pt>
                <c:pt idx="19">
                  <c:v>409.08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F-4027-8D40-3DEABE679552}"/>
            </c:ext>
          </c:extLst>
        </c:ser>
        <c:ser>
          <c:idx val="3"/>
          <c:order val="2"/>
          <c:tx>
            <c:strRef>
              <c:f>'8. Visayas Subgrid Demand'!$H$7:$J$7</c:f>
              <c:strCache>
                <c:ptCount val="1"/>
                <c:pt idx="0">
                  <c:v> PANAY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2105469911676875E-2"/>
                  <c:y val="-1.1785850655163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FF-4027-8D40-3DEABE679552}"/>
                </c:ext>
              </c:extLst>
            </c:dLbl>
            <c:dLbl>
              <c:idx val="19"/>
              <c:layout>
                <c:manualLayout>
                  <c:x val="-1.2105469911676759E-2"/>
                  <c:y val="-2.1909645265956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FF-4027-8D40-3DEABE679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Demand'!$H$9:$H$28</c:f>
              <c:numCache>
                <c:formatCode>#,##0</c:formatCode>
                <c:ptCount val="20"/>
                <c:pt idx="0">
                  <c:v>146.09</c:v>
                </c:pt>
                <c:pt idx="1">
                  <c:v>113.374</c:v>
                </c:pt>
                <c:pt idx="2">
                  <c:v>104.75</c:v>
                </c:pt>
                <c:pt idx="3">
                  <c:v>122.22</c:v>
                </c:pt>
                <c:pt idx="4">
                  <c:v>119.89</c:v>
                </c:pt>
                <c:pt idx="5">
                  <c:v>123.06</c:v>
                </c:pt>
                <c:pt idx="6">
                  <c:v>182.37</c:v>
                </c:pt>
                <c:pt idx="7">
                  <c:v>203.32</c:v>
                </c:pt>
                <c:pt idx="8">
                  <c:v>223.46</c:v>
                </c:pt>
                <c:pt idx="9">
                  <c:v>242.85999999999999</c:v>
                </c:pt>
                <c:pt idx="10">
                  <c:v>260.45999999999998</c:v>
                </c:pt>
                <c:pt idx="11">
                  <c:v>261.70100000000002</c:v>
                </c:pt>
                <c:pt idx="12">
                  <c:v>271.70999999999998</c:v>
                </c:pt>
                <c:pt idx="13">
                  <c:v>264.32</c:v>
                </c:pt>
                <c:pt idx="14">
                  <c:v>308.83</c:v>
                </c:pt>
                <c:pt idx="15">
                  <c:v>330.83</c:v>
                </c:pt>
                <c:pt idx="16">
                  <c:v>384.599614067</c:v>
                </c:pt>
                <c:pt idx="17">
                  <c:v>371</c:v>
                </c:pt>
                <c:pt idx="18">
                  <c:v>438</c:v>
                </c:pt>
                <c:pt idx="19">
                  <c:v>406.09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FF-4027-8D40-3DEABE679552}"/>
            </c:ext>
          </c:extLst>
        </c:ser>
        <c:ser>
          <c:idx val="4"/>
          <c:order val="3"/>
          <c:tx>
            <c:strRef>
              <c:f>'8. Visayas Subgrid Demand'!$K$7:$M$7</c:f>
              <c:strCache>
                <c:ptCount val="1"/>
                <c:pt idx="0">
                  <c:v> LEYTE-SAMAR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2105469911676875E-2"/>
                  <c:y val="-7.2528618319923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FF-4027-8D40-3DEABE679552}"/>
                </c:ext>
              </c:extLst>
            </c:dLbl>
            <c:dLbl>
              <c:idx val="19"/>
              <c:layout>
                <c:manualLayout>
                  <c:x val="-1.2105469911676759E-2"/>
                  <c:y val="-7.5903216523520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FF-4027-8D40-3DEABE679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Demand'!$K$9:$K$28</c:f>
              <c:numCache>
                <c:formatCode>#,##0</c:formatCode>
                <c:ptCount val="20"/>
                <c:pt idx="0">
                  <c:v>156.13999999999999</c:v>
                </c:pt>
                <c:pt idx="1">
                  <c:v>162.24799999999999</c:v>
                </c:pt>
                <c:pt idx="2">
                  <c:v>175.12</c:v>
                </c:pt>
                <c:pt idx="3">
                  <c:v>167.21</c:v>
                </c:pt>
                <c:pt idx="4">
                  <c:v>168.3</c:v>
                </c:pt>
                <c:pt idx="5">
                  <c:v>170.7</c:v>
                </c:pt>
                <c:pt idx="6">
                  <c:v>185.66</c:v>
                </c:pt>
                <c:pt idx="7">
                  <c:v>181.56</c:v>
                </c:pt>
                <c:pt idx="8">
                  <c:v>187.9</c:v>
                </c:pt>
                <c:pt idx="9">
                  <c:v>203.55999999999995</c:v>
                </c:pt>
                <c:pt idx="10">
                  <c:v>209.27</c:v>
                </c:pt>
                <c:pt idx="11">
                  <c:v>221.096</c:v>
                </c:pt>
                <c:pt idx="12">
                  <c:v>198.81</c:v>
                </c:pt>
                <c:pt idx="13">
                  <c:v>181.44</c:v>
                </c:pt>
                <c:pt idx="14">
                  <c:v>229.59</c:v>
                </c:pt>
                <c:pt idx="15">
                  <c:v>240.98</c:v>
                </c:pt>
                <c:pt idx="16">
                  <c:v>270.08</c:v>
                </c:pt>
                <c:pt idx="17">
                  <c:v>244</c:v>
                </c:pt>
                <c:pt idx="18">
                  <c:v>437</c:v>
                </c:pt>
                <c:pt idx="19">
                  <c:v>464.11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FF-4027-8D40-3DEABE679552}"/>
            </c:ext>
          </c:extLst>
        </c:ser>
        <c:ser>
          <c:idx val="5"/>
          <c:order val="4"/>
          <c:tx>
            <c:strRef>
              <c:f>'8. Visayas Subgrid Demand'!$N$7:$P$7</c:f>
              <c:strCache>
                <c:ptCount val="1"/>
                <c:pt idx="0">
                  <c:v> BOHOL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Demand'!$N$9:$N$28</c:f>
              <c:numCache>
                <c:formatCode>#,##0</c:formatCode>
                <c:ptCount val="20"/>
                <c:pt idx="0">
                  <c:v>30.53</c:v>
                </c:pt>
                <c:pt idx="1">
                  <c:v>39.959000000000003</c:v>
                </c:pt>
                <c:pt idx="2">
                  <c:v>41.27</c:v>
                </c:pt>
                <c:pt idx="3">
                  <c:v>49</c:v>
                </c:pt>
                <c:pt idx="4">
                  <c:v>45.9</c:v>
                </c:pt>
                <c:pt idx="5">
                  <c:v>46.1</c:v>
                </c:pt>
                <c:pt idx="6">
                  <c:v>48.6</c:v>
                </c:pt>
                <c:pt idx="7">
                  <c:v>51.6</c:v>
                </c:pt>
                <c:pt idx="8">
                  <c:v>55.61</c:v>
                </c:pt>
                <c:pt idx="9">
                  <c:v>47.71</c:v>
                </c:pt>
                <c:pt idx="10">
                  <c:v>62.42</c:v>
                </c:pt>
                <c:pt idx="11">
                  <c:v>64.552000000000007</c:v>
                </c:pt>
                <c:pt idx="12">
                  <c:v>63.1</c:v>
                </c:pt>
                <c:pt idx="13">
                  <c:v>61.69</c:v>
                </c:pt>
                <c:pt idx="14">
                  <c:v>70.44</c:v>
                </c:pt>
                <c:pt idx="15">
                  <c:v>69.25</c:v>
                </c:pt>
                <c:pt idx="16">
                  <c:v>84.44</c:v>
                </c:pt>
                <c:pt idx="17">
                  <c:v>80</c:v>
                </c:pt>
                <c:pt idx="18">
                  <c:v>101</c:v>
                </c:pt>
                <c:pt idx="19">
                  <c:v>96.59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FF-4027-8D40-3DEABE679552}"/>
            </c:ext>
          </c:extLst>
        </c:ser>
        <c:ser>
          <c:idx val="0"/>
          <c:order val="5"/>
          <c:tx>
            <c:strRef>
              <c:f>'8. Visayas Subgrid Demand'!$Q$8</c:f>
              <c:strCache>
                <c:ptCount val="1"/>
                <c:pt idx="0">
                  <c:v> Total Non-coincidental Peak Demand 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Unicode MS" panose="020B0604020202020204" pitchFamily="34" charset="-128"/>
                    <a:ea typeface="Arial Unicode MS" panose="020B0604020202020204" pitchFamily="34" charset="-128"/>
                    <a:cs typeface="Arial Unicode MS" panose="020B0604020202020204" pitchFamily="34" charset="-12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Demand'!$A$9:$A$28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'8. Visayas Subgrid Demand'!$Q$9:$Q$28</c:f>
              <c:numCache>
                <c:formatCode>#,##0</c:formatCode>
                <c:ptCount val="20"/>
                <c:pt idx="0">
                  <c:v>860.88</c:v>
                </c:pt>
                <c:pt idx="1">
                  <c:v>842.25400000000013</c:v>
                </c:pt>
                <c:pt idx="2">
                  <c:v>922.63</c:v>
                </c:pt>
                <c:pt idx="3">
                  <c:v>954.59</c:v>
                </c:pt>
                <c:pt idx="4">
                  <c:v>966.82</c:v>
                </c:pt>
                <c:pt idx="5">
                  <c:v>996.71000000000015</c:v>
                </c:pt>
                <c:pt idx="6">
                  <c:v>1102.49</c:v>
                </c:pt>
                <c:pt idx="7">
                  <c:v>1176.1399999999999</c:v>
                </c:pt>
                <c:pt idx="8">
                  <c:v>1241.0899999999999</c:v>
                </c:pt>
                <c:pt idx="9">
                  <c:v>1431.1399999999999</c:v>
                </c:pt>
                <c:pt idx="10">
                  <c:v>1481.3000000000002</c:v>
                </c:pt>
                <c:pt idx="11">
                  <c:v>1551.049</c:v>
                </c:pt>
                <c:pt idx="12">
                  <c:v>1566.6999999999998</c:v>
                </c:pt>
                <c:pt idx="13">
                  <c:v>1635.69</c:v>
                </c:pt>
                <c:pt idx="14">
                  <c:v>1767.9399999999998</c:v>
                </c:pt>
                <c:pt idx="15">
                  <c:v>1892.6399999999999</c:v>
                </c:pt>
                <c:pt idx="16">
                  <c:v>2046.809614067</c:v>
                </c:pt>
                <c:pt idx="17">
                  <c:v>2053</c:v>
                </c:pt>
                <c:pt idx="18">
                  <c:v>2517</c:v>
                </c:pt>
                <c:pt idx="19">
                  <c:v>2412.66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FF-4027-8D40-3DEABE67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85080"/>
        <c:axId val="210685864"/>
      </c:lineChart>
      <c:catAx>
        <c:axId val="21068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n-US"/>
          </a:p>
        </c:txPr>
        <c:crossAx val="210685864"/>
        <c:crosses val="autoZero"/>
        <c:auto val="1"/>
        <c:lblAlgn val="ctr"/>
        <c:lblOffset val="100"/>
        <c:noMultiLvlLbl val="0"/>
      </c:catAx>
      <c:valAx>
        <c:axId val="21068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n-US"/>
          </a:p>
        </c:txPr>
        <c:crossAx val="2106850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 Unicode MS" panose="020B0604020202020204" pitchFamily="34" charset="-128"/>
          <a:ea typeface="Arial Unicode MS" panose="020B0604020202020204" pitchFamily="34" charset="-128"/>
          <a:cs typeface="Arial Unicode MS" panose="020B0604020202020204" pitchFamily="34" charset="-128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 </a:t>
            </a:r>
            <a:r>
              <a:rPr lang="en-US" sz="2000" b="1"/>
              <a:t>CEBU</a:t>
            </a:r>
            <a:r>
              <a:rPr lang="en-US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Visayas Subgrid Demand'!$V$30</c:f>
              <c:strCache>
                <c:ptCount val="1"/>
                <c:pt idx="0">
                  <c:v> CEBU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Demand'!$U$31:$U$35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 Visayas Subgrid Demand'!$V$31:$V$35</c:f>
              <c:numCache>
                <c:formatCode>_(* #,##0_);_(* \(#,##0\);_(* "-"??_);_(@_)</c:formatCode>
                <c:ptCount val="5"/>
                <c:pt idx="0">
                  <c:v>936.05</c:v>
                </c:pt>
                <c:pt idx="1">
                  <c:v>976.23</c:v>
                </c:pt>
                <c:pt idx="2">
                  <c:v>998</c:v>
                </c:pt>
                <c:pt idx="3">
                  <c:v>1078</c:v>
                </c:pt>
                <c:pt idx="4">
                  <c:v>1036.79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888-9E97-32806CB7D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18492192"/>
        <c:axId val="318488448"/>
      </c:barChart>
      <c:catAx>
        <c:axId val="318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88448"/>
        <c:crosses val="autoZero"/>
        <c:auto val="1"/>
        <c:lblAlgn val="ctr"/>
        <c:lblOffset val="100"/>
        <c:noMultiLvlLbl val="0"/>
      </c:catAx>
      <c:valAx>
        <c:axId val="3184884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2000"/>
              <a:t>NEGROS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Visayas Subgrid Demand'!$W$30</c:f>
              <c:strCache>
                <c:ptCount val="1"/>
                <c:pt idx="0">
                  <c:v> NEGROS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Demand'!$U$31:$U$35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 Visayas Subgrid Demand'!$W$31:$W$35</c:f>
              <c:numCache>
                <c:formatCode>_(* #,##0_);_(* \(#,##0\);_(* "-"??_);_(@_)</c:formatCode>
                <c:ptCount val="5"/>
                <c:pt idx="0">
                  <c:v>315.52999999999997</c:v>
                </c:pt>
                <c:pt idx="1">
                  <c:v>331.46</c:v>
                </c:pt>
                <c:pt idx="2">
                  <c:v>360</c:v>
                </c:pt>
                <c:pt idx="3">
                  <c:v>463</c:v>
                </c:pt>
                <c:pt idx="4">
                  <c:v>409.08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2-4089-AAFE-6D485902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18492192"/>
        <c:axId val="318488448"/>
      </c:barChart>
      <c:catAx>
        <c:axId val="318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88448"/>
        <c:crosses val="autoZero"/>
        <c:auto val="1"/>
        <c:lblAlgn val="ctr"/>
        <c:lblOffset val="100"/>
        <c:noMultiLvlLbl val="0"/>
      </c:catAx>
      <c:valAx>
        <c:axId val="3184884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 PANAY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Visayas Subgrid Demand'!$X$30</c:f>
              <c:strCache>
                <c:ptCount val="1"/>
                <c:pt idx="0">
                  <c:v> PANAY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Demand'!$U$31:$U$35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 Visayas Subgrid Demand'!$X$31:$X$35</c:f>
              <c:numCache>
                <c:formatCode>_(* #,##0_);_(* \(#,##0\);_(* "-"??_);_(@_)</c:formatCode>
                <c:ptCount val="5"/>
                <c:pt idx="0">
                  <c:v>330.83</c:v>
                </c:pt>
                <c:pt idx="1">
                  <c:v>384.599614067</c:v>
                </c:pt>
                <c:pt idx="2">
                  <c:v>371</c:v>
                </c:pt>
                <c:pt idx="3">
                  <c:v>438</c:v>
                </c:pt>
                <c:pt idx="4">
                  <c:v>406.09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B-429B-AD74-6D5AF5D7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18492192"/>
        <c:axId val="318488448"/>
      </c:barChart>
      <c:catAx>
        <c:axId val="318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88448"/>
        <c:crosses val="autoZero"/>
        <c:auto val="1"/>
        <c:lblAlgn val="ctr"/>
        <c:lblOffset val="100"/>
        <c:noMultiLvlLbl val="0"/>
      </c:catAx>
      <c:valAx>
        <c:axId val="31848844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 LEYTE-SAMAR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Visayas Subgrid Demand'!$Y$30</c:f>
              <c:strCache>
                <c:ptCount val="1"/>
                <c:pt idx="0">
                  <c:v> LEYTE-SAMAR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Demand'!$U$31:$U$35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 Visayas Subgrid Demand'!$Y$31:$Y$35</c:f>
              <c:numCache>
                <c:formatCode>_(* #,##0_);_(* \(#,##0\);_(* "-"??_);_(@_)</c:formatCode>
                <c:ptCount val="5"/>
                <c:pt idx="0">
                  <c:v>240.98</c:v>
                </c:pt>
                <c:pt idx="1">
                  <c:v>270.08</c:v>
                </c:pt>
                <c:pt idx="2">
                  <c:v>244</c:v>
                </c:pt>
                <c:pt idx="3">
                  <c:v>437</c:v>
                </c:pt>
                <c:pt idx="4">
                  <c:v>464.11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6-4CF8-ABF8-F3FA02198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18492192"/>
        <c:axId val="318488448"/>
      </c:barChart>
      <c:catAx>
        <c:axId val="318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88448"/>
        <c:crosses val="autoZero"/>
        <c:auto val="1"/>
        <c:lblAlgn val="ctr"/>
        <c:lblOffset val="100"/>
        <c:noMultiLvlLbl val="0"/>
      </c:catAx>
      <c:valAx>
        <c:axId val="31848844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2000"/>
              <a:t>BOHOL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Visayas Subgrid Demand'!$Z$30</c:f>
              <c:strCache>
                <c:ptCount val="1"/>
                <c:pt idx="0">
                  <c:v> BOHOL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Visayas Subgrid Demand'!$U$31:$U$35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 Visayas Subgrid Demand'!$Z$31:$Z$35</c:f>
              <c:numCache>
                <c:formatCode>_(* #,##0_);_(* \(#,##0\);_(* "-"??_);_(@_)</c:formatCode>
                <c:ptCount val="5"/>
                <c:pt idx="0">
                  <c:v>69.25</c:v>
                </c:pt>
                <c:pt idx="1">
                  <c:v>84.44</c:v>
                </c:pt>
                <c:pt idx="2">
                  <c:v>80</c:v>
                </c:pt>
                <c:pt idx="3">
                  <c:v>101</c:v>
                </c:pt>
                <c:pt idx="4">
                  <c:v>96.59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BFA-9551-29D5FFD8E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18492192"/>
        <c:axId val="318488448"/>
      </c:barChart>
      <c:catAx>
        <c:axId val="3184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88448"/>
        <c:crosses val="autoZero"/>
        <c:auto val="1"/>
        <c:lblAlgn val="ctr"/>
        <c:lblOffset val="100"/>
        <c:noMultiLvlLbl val="0"/>
      </c:catAx>
      <c:valAx>
        <c:axId val="31848844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4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57150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74</xdr:row>
      <xdr:rowOff>38100</xdr:rowOff>
    </xdr:from>
    <xdr:to>
      <xdr:col>15</xdr:col>
      <xdr:colOff>447674</xdr:colOff>
      <xdr:row>111</xdr:row>
      <xdr:rowOff>140504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882853-13D9-4DDF-9974-E93DA27EC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4" y="14277975"/>
          <a:ext cx="8870950" cy="6801654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44</xdr:row>
      <xdr:rowOff>33336</xdr:rowOff>
    </xdr:from>
    <xdr:to>
      <xdr:col>19</xdr:col>
      <xdr:colOff>0</xdr:colOff>
      <xdr:row>64</xdr:row>
      <xdr:rowOff>150091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BFA83A-0E2C-493B-A80A-33C039DCE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199448</xdr:colOff>
      <xdr:row>68</xdr:row>
      <xdr:rowOff>130753</xdr:rowOff>
    </xdr:from>
    <xdr:to>
      <xdr:col>11</xdr:col>
      <xdr:colOff>190789</xdr:colOff>
      <xdr:row>83</xdr:row>
      <xdr:rowOff>128444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FCF5F4-79E6-43F5-AA8D-479BB5954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431511</xdr:colOff>
      <xdr:row>101</xdr:row>
      <xdr:rowOff>111126</xdr:rowOff>
    </xdr:from>
    <xdr:to>
      <xdr:col>5</xdr:col>
      <xdr:colOff>248227</xdr:colOff>
      <xdr:row>116</xdr:row>
      <xdr:rowOff>77644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478AD0-5964-4E5F-8D14-696354B79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212436</xdr:colOff>
      <xdr:row>70</xdr:row>
      <xdr:rowOff>50223</xdr:rowOff>
    </xdr:from>
    <xdr:to>
      <xdr:col>5</xdr:col>
      <xdr:colOff>283152</xdr:colOff>
      <xdr:row>85</xdr:row>
      <xdr:rowOff>22514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44F682-8EEE-4B9C-AF49-09FC4C029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514803</xdr:colOff>
      <xdr:row>70</xdr:row>
      <xdr:rowOff>36079</xdr:rowOff>
    </xdr:from>
    <xdr:to>
      <xdr:col>19</xdr:col>
      <xdr:colOff>361001</xdr:colOff>
      <xdr:row>85</xdr:row>
      <xdr:rowOff>167120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76FB71-3073-4E3F-BBC7-045406CC7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2310</xdr:colOff>
      <xdr:row>99</xdr:row>
      <xdr:rowOff>175492</xdr:rowOff>
    </xdr:from>
    <xdr:to>
      <xdr:col>18</xdr:col>
      <xdr:colOff>688976</xdr:colOff>
      <xdr:row>114</xdr:row>
      <xdr:rowOff>147783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5AE51B-05D1-4BD7-B08E-5E50B6CFC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622529</xdr:colOff>
      <xdr:row>83</xdr:row>
      <xdr:rowOff>125269</xdr:rowOff>
    </xdr:from>
    <xdr:to>
      <xdr:col>10</xdr:col>
      <xdr:colOff>302559</xdr:colOff>
      <xdr:row>96</xdr:row>
      <xdr:rowOff>89647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A9D0ACF-01BB-4B79-A369-9ECB8DDFA4F0}"/>
            </a:ext>
          </a:extLst>
        </xdr:cNvPr>
        <xdr:cNvCxnSpPr>
          <a:stCxn id="4" idx="2"/>
        </xdr:cNvCxnSpPr>
      </xdr:nvCxnSpPr>
      <xdr:spPr>
        <a:xfrm>
          <a:off x="7547764" y="15925563"/>
          <a:ext cx="1383324" cy="2295202"/>
        </a:xfrm>
        <a:prstGeom prst="line">
          <a:avLst/>
        </a:prstGeom>
        <a:ln w="76200">
          <a:solidFill>
            <a:schemeClr val="accent2"/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617588</xdr:colOff>
      <xdr:row>85</xdr:row>
      <xdr:rowOff>25689</xdr:rowOff>
    </xdr:from>
    <xdr:to>
      <xdr:col>6</xdr:col>
      <xdr:colOff>545812</xdr:colOff>
      <xdr:row>93</xdr:row>
      <xdr:rowOff>31462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7CFC161-EE31-4F6C-9C11-3435387451CD}"/>
            </a:ext>
          </a:extLst>
        </xdr:cNvPr>
        <xdr:cNvCxnSpPr>
          <a:stCxn id="6" idx="2"/>
        </xdr:cNvCxnSpPr>
      </xdr:nvCxnSpPr>
      <xdr:spPr>
        <a:xfrm>
          <a:off x="2432941" y="16184571"/>
          <a:ext cx="3334812" cy="1440126"/>
        </a:xfrm>
        <a:prstGeom prst="line">
          <a:avLst/>
        </a:prstGeom>
        <a:ln w="76200">
          <a:solidFill>
            <a:srgbClr val="FFC000"/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248227</xdr:colOff>
      <xdr:row>105</xdr:row>
      <xdr:rowOff>123264</xdr:rowOff>
    </xdr:from>
    <xdr:to>
      <xdr:col>7</xdr:col>
      <xdr:colOff>694765</xdr:colOff>
      <xdr:row>109</xdr:row>
      <xdr:rowOff>4738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AFD9C54-5A38-49A2-9986-97F8766ED33E}"/>
            </a:ext>
          </a:extLst>
        </xdr:cNvPr>
        <xdr:cNvCxnSpPr>
          <a:stCxn id="5" idx="3"/>
        </xdr:cNvCxnSpPr>
      </xdr:nvCxnSpPr>
      <xdr:spPr>
        <a:xfrm flipV="1">
          <a:off x="4618521" y="19868029"/>
          <a:ext cx="2149832" cy="598650"/>
        </a:xfrm>
        <a:prstGeom prst="line">
          <a:avLst/>
        </a:prstGeom>
        <a:ln w="76200">
          <a:solidFill>
            <a:schemeClr val="tx1">
              <a:lumMod val="50000"/>
              <a:lumOff val="50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257736</xdr:colOff>
      <xdr:row>104</xdr:row>
      <xdr:rowOff>100853</xdr:rowOff>
    </xdr:from>
    <xdr:to>
      <xdr:col>14</xdr:col>
      <xdr:colOff>2310</xdr:colOff>
      <xdr:row>107</xdr:row>
      <xdr:rowOff>71990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0513C3A-6411-4B45-8D6F-58BCD3C1E096}"/>
            </a:ext>
          </a:extLst>
        </xdr:cNvPr>
        <xdr:cNvCxnSpPr>
          <a:stCxn id="8" idx="1"/>
        </xdr:cNvCxnSpPr>
      </xdr:nvCxnSpPr>
      <xdr:spPr>
        <a:xfrm flipH="1" flipV="1">
          <a:off x="9737912" y="19666324"/>
          <a:ext cx="2299516" cy="509019"/>
        </a:xfrm>
        <a:prstGeom prst="line">
          <a:avLst/>
        </a:prstGeom>
        <a:ln w="76200">
          <a:solidFill>
            <a:schemeClr val="accent6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268941</xdr:colOff>
      <xdr:row>78</xdr:row>
      <xdr:rowOff>10364</xdr:rowOff>
    </xdr:from>
    <xdr:to>
      <xdr:col>14</xdr:col>
      <xdr:colOff>514803</xdr:colOff>
      <xdr:row>85</xdr:row>
      <xdr:rowOff>67236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7D6D989C-B202-472A-A6DD-A488C10B9BF9}"/>
            </a:ext>
          </a:extLst>
        </xdr:cNvPr>
        <xdr:cNvCxnSpPr>
          <a:stCxn id="7" idx="1"/>
        </xdr:cNvCxnSpPr>
      </xdr:nvCxnSpPr>
      <xdr:spPr>
        <a:xfrm flipH="1">
          <a:off x="11452412" y="14914188"/>
          <a:ext cx="1097509" cy="1311930"/>
        </a:xfrm>
        <a:prstGeom prst="line">
          <a:avLst/>
        </a:prstGeom>
        <a:ln w="76200">
          <a:solidFill>
            <a:srgbClr val="0070C0"/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79686</xdr:colOff>
      <xdr:row>0</xdr:row>
      <xdr:rowOff>93134</xdr:rowOff>
    </xdr:from>
    <xdr:to>
      <xdr:col>0</xdr:col>
      <xdr:colOff>662302</xdr:colOff>
      <xdr:row>1</xdr:row>
      <xdr:rowOff>353877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9172AFA-D77E-4993-AA90-604291DCB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6" y="93134"/>
          <a:ext cx="582616" cy="59691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E%202020%20Power%20Statistics_as%20of%2028%20April%202021_g.%202001-2020%20System%20Peak%20Demand%20per%20grid%20(protec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Summary"/>
      <sheetName val="2. Installed Capacity"/>
      <sheetName val="3. Gross Power Generation"/>
      <sheetName val="Summary"/>
      <sheetName val="4. VisSubgrid Gen"/>
      <sheetName val="5. Gen by owner"/>
      <sheetName val="6. Electricity Consumption"/>
      <sheetName val="7. Peak Demand"/>
      <sheetName val="8. Visayas Subgrid Demand"/>
    </sheetNames>
    <sheetDataSet>
      <sheetData sheetId="0">
        <row r="68">
          <cell r="A68" t="str">
            <v>Updated as of 28 April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187C-0E33-4134-813D-F2BEC83C199F}">
  <sheetPr>
    <tabColor rgb="FFFFC000"/>
  </sheetPr>
  <dimension ref="A1:Z147"/>
  <sheetViews>
    <sheetView tabSelected="1" view="pageBreakPreview" zoomScale="85" zoomScaleNormal="100" zoomScaleSheetLayoutView="85" workbookViewId="0">
      <pane xSplit="1" ySplit="8" topLeftCell="B9" activePane="bottomRight" state="frozen"/>
      <selection pane="topRight" activeCell="B1" sqref="B1"/>
      <selection pane="bottomLeft" activeCell="A14" sqref="A14"/>
      <selection pane="bottomRight" activeCell="D19" sqref="D19:D28"/>
    </sheetView>
  </sheetViews>
  <sheetFormatPr defaultColWidth="8.81640625" defaultRowHeight="14.5"/>
  <cols>
    <col min="1" max="1" width="13.81640625" style="6" customWidth="1"/>
    <col min="2" max="3" width="12.1796875" style="6" customWidth="1"/>
    <col min="4" max="4" width="12.1796875" style="7" customWidth="1"/>
    <col min="5" max="6" width="12.1796875" style="6" customWidth="1"/>
    <col min="7" max="7" width="12.1796875" style="7" customWidth="1"/>
    <col min="8" max="9" width="12.1796875" style="6" customWidth="1"/>
    <col min="10" max="10" width="12.1796875" style="7" customWidth="1"/>
    <col min="11" max="12" width="12.1796875" style="6" customWidth="1"/>
    <col min="13" max="13" width="12.1796875" style="7" customWidth="1"/>
    <col min="14" max="15" width="12.1796875" style="6" customWidth="1"/>
    <col min="16" max="16" width="12.1796875" style="7" customWidth="1"/>
    <col min="17" max="17" width="14.1796875" style="6" customWidth="1"/>
    <col min="18" max="18" width="12.1796875" style="6" customWidth="1"/>
    <col min="19" max="19" width="12.1796875" style="7" customWidth="1"/>
    <col min="20" max="20" width="6.453125" style="10" customWidth="1"/>
    <col min="21" max="21" width="8.81640625" style="11"/>
    <col min="22" max="22" width="6.81640625" style="12" bestFit="1" customWidth="1"/>
    <col min="23" max="23" width="9.453125" style="12" bestFit="1" customWidth="1"/>
    <col min="24" max="24" width="8" style="12" bestFit="1" customWidth="1"/>
    <col min="25" max="25" width="14.1796875" style="13" bestFit="1" customWidth="1"/>
    <col min="26" max="26" width="8.36328125" style="13" bestFit="1" customWidth="1"/>
  </cols>
  <sheetData>
    <row r="1" spans="1:26" s="2" customFormat="1" ht="26" customHeight="1">
      <c r="A1" s="1" t="s">
        <v>32</v>
      </c>
      <c r="S1" s="3"/>
      <c r="T1" s="47"/>
      <c r="U1" s="4"/>
      <c r="V1" s="4"/>
      <c r="W1" s="4"/>
      <c r="X1" s="4"/>
      <c r="Y1" s="4"/>
      <c r="Z1" s="4"/>
    </row>
    <row r="2" spans="1:26" s="2" customFormat="1" ht="33" customHeight="1">
      <c r="A2" s="5" t="s">
        <v>33</v>
      </c>
      <c r="S2" s="3"/>
      <c r="T2" s="47"/>
      <c r="U2" s="4"/>
      <c r="V2" s="4"/>
      <c r="W2" s="4"/>
      <c r="X2" s="4"/>
      <c r="Y2" s="4"/>
      <c r="Z2" s="4"/>
    </row>
    <row r="3" spans="1:26">
      <c r="N3" s="8"/>
      <c r="O3" s="8"/>
      <c r="P3" s="9"/>
      <c r="Q3" s="8"/>
      <c r="R3" s="8"/>
      <c r="S3" s="9"/>
    </row>
    <row r="4" spans="1:26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8"/>
      <c r="O4" s="8"/>
      <c r="P4" s="9"/>
      <c r="Q4" s="8"/>
      <c r="R4" s="8"/>
      <c r="S4" s="9"/>
    </row>
    <row r="5" spans="1:26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8"/>
      <c r="O5" s="8"/>
      <c r="P5" s="9"/>
      <c r="Q5" s="8"/>
      <c r="R5" s="8"/>
      <c r="S5" s="9"/>
    </row>
    <row r="6" spans="1:26">
      <c r="A6" s="14"/>
      <c r="B6" s="8"/>
      <c r="C6" s="8"/>
      <c r="D6" s="9"/>
      <c r="E6" s="8"/>
      <c r="F6" s="8"/>
      <c r="G6" s="9"/>
      <c r="H6" s="8"/>
      <c r="I6" s="8"/>
      <c r="J6" s="15"/>
      <c r="K6" s="8"/>
      <c r="L6" s="8"/>
      <c r="M6" s="9"/>
      <c r="N6" s="8"/>
      <c r="O6" s="8"/>
      <c r="P6" s="9"/>
      <c r="Q6" s="8"/>
      <c r="R6" s="8"/>
      <c r="S6" s="9"/>
    </row>
    <row r="7" spans="1:26">
      <c r="A7" s="59" t="s">
        <v>2</v>
      </c>
      <c r="B7" s="54" t="s">
        <v>3</v>
      </c>
      <c r="C7" s="55"/>
      <c r="D7" s="56"/>
      <c r="E7" s="54" t="s">
        <v>4</v>
      </c>
      <c r="F7" s="55"/>
      <c r="G7" s="56"/>
      <c r="H7" s="54" t="s">
        <v>5</v>
      </c>
      <c r="I7" s="55"/>
      <c r="J7" s="56"/>
      <c r="K7" s="54" t="s">
        <v>6</v>
      </c>
      <c r="L7" s="55"/>
      <c r="M7" s="56"/>
      <c r="N7" s="54" t="s">
        <v>7</v>
      </c>
      <c r="O7" s="55"/>
      <c r="P7" s="56"/>
      <c r="Q7" s="54" t="s">
        <v>8</v>
      </c>
      <c r="R7" s="55"/>
      <c r="S7" s="56"/>
    </row>
    <row r="8" spans="1:26" s="22" customFormat="1" ht="50.5" customHeight="1">
      <c r="A8" s="60"/>
      <c r="B8" s="16" t="s">
        <v>9</v>
      </c>
      <c r="C8" s="17" t="s">
        <v>10</v>
      </c>
      <c r="D8" s="18" t="s">
        <v>11</v>
      </c>
      <c r="E8" s="16" t="s">
        <v>9</v>
      </c>
      <c r="F8" s="17" t="s">
        <v>10</v>
      </c>
      <c r="G8" s="18" t="s">
        <v>11</v>
      </c>
      <c r="H8" s="16" t="s">
        <v>9</v>
      </c>
      <c r="I8" s="17" t="s">
        <v>10</v>
      </c>
      <c r="J8" s="18" t="s">
        <v>11</v>
      </c>
      <c r="K8" s="16" t="s">
        <v>9</v>
      </c>
      <c r="L8" s="17" t="s">
        <v>10</v>
      </c>
      <c r="M8" s="18" t="s">
        <v>11</v>
      </c>
      <c r="N8" s="16" t="s">
        <v>9</v>
      </c>
      <c r="O8" s="17" t="s">
        <v>10</v>
      </c>
      <c r="P8" s="18" t="s">
        <v>11</v>
      </c>
      <c r="Q8" s="16" t="s">
        <v>12</v>
      </c>
      <c r="R8" s="17" t="s">
        <v>10</v>
      </c>
      <c r="S8" s="18" t="s">
        <v>11</v>
      </c>
      <c r="T8" s="10"/>
      <c r="U8" s="19"/>
      <c r="V8" s="20"/>
      <c r="W8" s="20"/>
      <c r="X8" s="20"/>
      <c r="Y8" s="21"/>
      <c r="Z8" s="21"/>
    </row>
    <row r="9" spans="1:26" s="28" customFormat="1">
      <c r="A9" s="23">
        <v>2001</v>
      </c>
      <c r="B9" s="24">
        <v>376.72</v>
      </c>
      <c r="C9" s="25" t="s">
        <v>13</v>
      </c>
      <c r="D9" s="25" t="s">
        <v>13</v>
      </c>
      <c r="E9" s="24">
        <v>151.4</v>
      </c>
      <c r="F9" s="25" t="s">
        <v>13</v>
      </c>
      <c r="G9" s="25" t="s">
        <v>13</v>
      </c>
      <c r="H9" s="24">
        <v>146.09</v>
      </c>
      <c r="I9" s="25" t="s">
        <v>13</v>
      </c>
      <c r="J9" s="25" t="s">
        <v>13</v>
      </c>
      <c r="K9" s="24">
        <v>156.13999999999999</v>
      </c>
      <c r="L9" s="25" t="s">
        <v>13</v>
      </c>
      <c r="M9" s="25" t="s">
        <v>13</v>
      </c>
      <c r="N9" s="24">
        <v>30.53</v>
      </c>
      <c r="O9" s="25" t="s">
        <v>13</v>
      </c>
      <c r="P9" s="25" t="s">
        <v>13</v>
      </c>
      <c r="Q9" s="24">
        <f t="shared" ref="Q9:Q28" si="0">SUM(B9,E9,H9,K9,N9)</f>
        <v>860.88</v>
      </c>
      <c r="R9" s="25" t="s">
        <v>13</v>
      </c>
      <c r="S9" s="25" t="s">
        <v>13</v>
      </c>
      <c r="T9" s="10"/>
      <c r="U9" s="26"/>
      <c r="V9" s="27"/>
      <c r="W9" s="27"/>
      <c r="X9" s="27"/>
      <c r="Y9" s="27"/>
      <c r="Z9" s="27"/>
    </row>
    <row r="10" spans="1:26" s="28" customFormat="1">
      <c r="A10" s="23">
        <v>2002</v>
      </c>
      <c r="B10" s="24">
        <v>348.85899999999998</v>
      </c>
      <c r="C10" s="29">
        <f t="shared" ref="C10:C28" si="1">B10-B9</f>
        <v>-27.861000000000047</v>
      </c>
      <c r="D10" s="30">
        <f t="shared" ref="D10:D28" si="2">((B10-B9)/B9)*100</f>
        <v>-7.3956784880017112</v>
      </c>
      <c r="E10" s="24">
        <v>177.81399999999999</v>
      </c>
      <c r="F10" s="29">
        <f t="shared" ref="F10:F28" si="3">E10-E9</f>
        <v>26.413999999999987</v>
      </c>
      <c r="G10" s="30">
        <f t="shared" ref="G10:G28" si="4">((E10-E9)/E9)*100</f>
        <v>17.446499339498008</v>
      </c>
      <c r="H10" s="24">
        <v>113.374</v>
      </c>
      <c r="I10" s="29">
        <f t="shared" ref="I10:I28" si="5">H10-H9</f>
        <v>-32.716000000000008</v>
      </c>
      <c r="J10" s="30">
        <f t="shared" ref="J10:J28" si="6">((H10-H9)/H9)*100</f>
        <v>-22.394414402080915</v>
      </c>
      <c r="K10" s="24">
        <v>162.24799999999999</v>
      </c>
      <c r="L10" s="29">
        <f t="shared" ref="L10:L28" si="7">K10-K9</f>
        <v>6.1080000000000041</v>
      </c>
      <c r="M10" s="30">
        <f t="shared" ref="M10:M28" si="8">((K10-K9)/K9)*100</f>
        <v>3.9118739592673273</v>
      </c>
      <c r="N10" s="24">
        <v>39.959000000000003</v>
      </c>
      <c r="O10" s="29">
        <f t="shared" ref="O10:O28" si="9">N10-N9</f>
        <v>9.429000000000002</v>
      </c>
      <c r="P10" s="30">
        <f t="shared" ref="P10:P28" si="10">((N10-N9)/N9)*100</f>
        <v>30.884376023583364</v>
      </c>
      <c r="Q10" s="24">
        <f t="shared" si="0"/>
        <v>842.25400000000013</v>
      </c>
      <c r="R10" s="29">
        <f t="shared" ref="R10:R28" si="11">Q10-Q9</f>
        <v>-18.625999999999863</v>
      </c>
      <c r="S10" s="30">
        <f t="shared" ref="S10:S25" si="12">((Q10-Q9)/Q9)*100</f>
        <v>-2.1636000371712507</v>
      </c>
      <c r="T10" s="10"/>
      <c r="U10" s="26"/>
      <c r="V10" s="27"/>
      <c r="W10" s="27"/>
      <c r="X10" s="27"/>
      <c r="Y10" s="27"/>
      <c r="Z10" s="27"/>
    </row>
    <row r="11" spans="1:26" s="28" customFormat="1">
      <c r="A11" s="23">
        <v>2003</v>
      </c>
      <c r="B11" s="24">
        <v>422</v>
      </c>
      <c r="C11" s="29">
        <f t="shared" si="1"/>
        <v>73.14100000000002</v>
      </c>
      <c r="D11" s="30">
        <f t="shared" si="2"/>
        <v>20.965777004463128</v>
      </c>
      <c r="E11" s="24">
        <v>179.49</v>
      </c>
      <c r="F11" s="29">
        <f t="shared" si="3"/>
        <v>1.6760000000000161</v>
      </c>
      <c r="G11" s="30">
        <f t="shared" si="4"/>
        <v>0.94255795381691898</v>
      </c>
      <c r="H11" s="24">
        <v>104.75</v>
      </c>
      <c r="I11" s="29">
        <f t="shared" si="5"/>
        <v>-8.6239999999999952</v>
      </c>
      <c r="J11" s="30">
        <f t="shared" si="6"/>
        <v>-7.6066823081129682</v>
      </c>
      <c r="K11" s="24">
        <v>175.12</v>
      </c>
      <c r="L11" s="29">
        <f t="shared" si="7"/>
        <v>12.872000000000014</v>
      </c>
      <c r="M11" s="30">
        <f t="shared" si="8"/>
        <v>7.9335338494157179</v>
      </c>
      <c r="N11" s="24">
        <v>41.27</v>
      </c>
      <c r="O11" s="29">
        <f t="shared" si="9"/>
        <v>1.3109999999999999</v>
      </c>
      <c r="P11" s="30">
        <f t="shared" si="10"/>
        <v>3.2808628844565675</v>
      </c>
      <c r="Q11" s="24">
        <f t="shared" si="0"/>
        <v>922.63</v>
      </c>
      <c r="R11" s="29">
        <f t="shared" si="11"/>
        <v>80.375999999999863</v>
      </c>
      <c r="S11" s="30">
        <f t="shared" si="12"/>
        <v>9.5429644738997794</v>
      </c>
      <c r="T11" s="10"/>
      <c r="U11" s="26"/>
      <c r="V11" s="27"/>
      <c r="W11" s="27"/>
      <c r="X11" s="27"/>
      <c r="Y11" s="27"/>
      <c r="Z11" s="27"/>
    </row>
    <row r="12" spans="1:26" s="28" customFormat="1">
      <c r="A12" s="23">
        <v>2004</v>
      </c>
      <c r="B12" s="24">
        <v>417.18</v>
      </c>
      <c r="C12" s="29">
        <f t="shared" si="1"/>
        <v>-4.8199999999999932</v>
      </c>
      <c r="D12" s="30">
        <f t="shared" si="2"/>
        <v>-1.1421800947867282</v>
      </c>
      <c r="E12" s="24">
        <v>198.98</v>
      </c>
      <c r="F12" s="29">
        <f t="shared" si="3"/>
        <v>19.489999999999981</v>
      </c>
      <c r="G12" s="30">
        <f t="shared" si="4"/>
        <v>10.858543651456895</v>
      </c>
      <c r="H12" s="24">
        <v>122.22</v>
      </c>
      <c r="I12" s="29">
        <f t="shared" si="5"/>
        <v>17.47</v>
      </c>
      <c r="J12" s="30">
        <f t="shared" si="6"/>
        <v>16.677804295942718</v>
      </c>
      <c r="K12" s="24">
        <v>167.21</v>
      </c>
      <c r="L12" s="29">
        <f t="shared" si="7"/>
        <v>-7.9099999999999966</v>
      </c>
      <c r="M12" s="30">
        <f t="shared" si="8"/>
        <v>-4.5169026952946529</v>
      </c>
      <c r="N12" s="24">
        <v>49</v>
      </c>
      <c r="O12" s="29">
        <f t="shared" si="9"/>
        <v>7.7299999999999969</v>
      </c>
      <c r="P12" s="30">
        <f t="shared" si="10"/>
        <v>18.730312575720852</v>
      </c>
      <c r="Q12" s="24">
        <f t="shared" si="0"/>
        <v>954.59</v>
      </c>
      <c r="R12" s="29">
        <f t="shared" si="11"/>
        <v>31.960000000000036</v>
      </c>
      <c r="S12" s="30">
        <f t="shared" si="12"/>
        <v>3.4640104917464249</v>
      </c>
      <c r="T12" s="10"/>
      <c r="U12" s="26"/>
      <c r="V12" s="27"/>
      <c r="W12" s="27"/>
      <c r="X12" s="27"/>
      <c r="Y12" s="27"/>
      <c r="Z12" s="27"/>
    </row>
    <row r="13" spans="1:26" s="28" customFormat="1">
      <c r="A13" s="23">
        <v>2005</v>
      </c>
      <c r="B13" s="24">
        <v>437.79</v>
      </c>
      <c r="C13" s="29">
        <f t="shared" si="1"/>
        <v>20.610000000000014</v>
      </c>
      <c r="D13" s="30">
        <f t="shared" si="2"/>
        <v>4.9403135337264521</v>
      </c>
      <c r="E13" s="24">
        <v>194.94</v>
      </c>
      <c r="F13" s="29">
        <f t="shared" si="3"/>
        <v>-4.039999999999992</v>
      </c>
      <c r="G13" s="30">
        <f t="shared" si="4"/>
        <v>-2.0303548095285917</v>
      </c>
      <c r="H13" s="24">
        <v>119.89</v>
      </c>
      <c r="I13" s="29">
        <f t="shared" si="5"/>
        <v>-2.3299999999999983</v>
      </c>
      <c r="J13" s="30">
        <f t="shared" si="6"/>
        <v>-1.9063982981508742</v>
      </c>
      <c r="K13" s="24">
        <v>168.3</v>
      </c>
      <c r="L13" s="29">
        <f t="shared" si="7"/>
        <v>1.0900000000000034</v>
      </c>
      <c r="M13" s="30">
        <f t="shared" si="8"/>
        <v>0.65187488786556025</v>
      </c>
      <c r="N13" s="24">
        <v>45.9</v>
      </c>
      <c r="O13" s="29">
        <f t="shared" si="9"/>
        <v>-3.1000000000000014</v>
      </c>
      <c r="P13" s="30">
        <f t="shared" si="10"/>
        <v>-6.3265306122449001</v>
      </c>
      <c r="Q13" s="24">
        <f t="shared" si="0"/>
        <v>966.82</v>
      </c>
      <c r="R13" s="29">
        <f t="shared" si="11"/>
        <v>12.230000000000018</v>
      </c>
      <c r="S13" s="30">
        <f t="shared" si="12"/>
        <v>1.2811783069171077</v>
      </c>
      <c r="T13" s="10"/>
      <c r="U13" s="26"/>
      <c r="V13" s="27"/>
      <c r="W13" s="27"/>
      <c r="X13" s="27"/>
      <c r="Y13" s="27"/>
      <c r="Z13" s="27"/>
    </row>
    <row r="14" spans="1:26" s="28" customFormat="1">
      <c r="A14" s="23">
        <v>2006</v>
      </c>
      <c r="B14" s="24">
        <v>458.27</v>
      </c>
      <c r="C14" s="29">
        <f t="shared" si="1"/>
        <v>20.479999999999961</v>
      </c>
      <c r="D14" s="30">
        <f t="shared" si="2"/>
        <v>4.6780419835994334</v>
      </c>
      <c r="E14" s="24">
        <v>198.58</v>
      </c>
      <c r="F14" s="29">
        <f t="shared" si="3"/>
        <v>3.6400000000000148</v>
      </c>
      <c r="G14" s="30">
        <f t="shared" si="4"/>
        <v>1.8672412024212655</v>
      </c>
      <c r="H14" s="24">
        <v>123.06</v>
      </c>
      <c r="I14" s="29">
        <f t="shared" si="5"/>
        <v>3.1700000000000017</v>
      </c>
      <c r="J14" s="30">
        <f t="shared" si="6"/>
        <v>2.6440904162148651</v>
      </c>
      <c r="K14" s="24">
        <v>170.7</v>
      </c>
      <c r="L14" s="29">
        <f t="shared" si="7"/>
        <v>2.3999999999999773</v>
      </c>
      <c r="M14" s="30">
        <f t="shared" si="8"/>
        <v>1.4260249554367066</v>
      </c>
      <c r="N14" s="24">
        <v>46.1</v>
      </c>
      <c r="O14" s="29">
        <f t="shared" si="9"/>
        <v>0.20000000000000284</v>
      </c>
      <c r="P14" s="30">
        <f t="shared" si="10"/>
        <v>0.43572984749455956</v>
      </c>
      <c r="Q14" s="24">
        <f t="shared" si="0"/>
        <v>996.71000000000015</v>
      </c>
      <c r="R14" s="29">
        <f t="shared" si="11"/>
        <v>29.8900000000001</v>
      </c>
      <c r="S14" s="30">
        <f t="shared" si="12"/>
        <v>3.0915785771912141</v>
      </c>
      <c r="T14" s="10"/>
      <c r="U14" s="26"/>
      <c r="V14" s="27"/>
      <c r="W14" s="27"/>
      <c r="X14" s="27"/>
      <c r="Y14" s="27"/>
      <c r="Z14" s="27"/>
    </row>
    <row r="15" spans="1:26" s="28" customFormat="1">
      <c r="A15" s="23">
        <v>2007</v>
      </c>
      <c r="B15" s="24">
        <v>477.14</v>
      </c>
      <c r="C15" s="29">
        <f t="shared" si="1"/>
        <v>18.870000000000005</v>
      </c>
      <c r="D15" s="30">
        <f t="shared" si="2"/>
        <v>4.1176598948218315</v>
      </c>
      <c r="E15" s="24">
        <v>208.72</v>
      </c>
      <c r="F15" s="29">
        <f t="shared" si="3"/>
        <v>10.139999999999986</v>
      </c>
      <c r="G15" s="30">
        <f t="shared" si="4"/>
        <v>5.1062544062846138</v>
      </c>
      <c r="H15" s="24">
        <v>182.37</v>
      </c>
      <c r="I15" s="29">
        <f t="shared" si="5"/>
        <v>59.31</v>
      </c>
      <c r="J15" s="30">
        <f t="shared" si="6"/>
        <v>48.196001950268162</v>
      </c>
      <c r="K15" s="24">
        <v>185.66</v>
      </c>
      <c r="L15" s="29">
        <f t="shared" si="7"/>
        <v>14.960000000000008</v>
      </c>
      <c r="M15" s="30">
        <f t="shared" si="8"/>
        <v>8.7639132981839527</v>
      </c>
      <c r="N15" s="24">
        <v>48.6</v>
      </c>
      <c r="O15" s="29">
        <f t="shared" si="9"/>
        <v>2.5</v>
      </c>
      <c r="P15" s="30">
        <f t="shared" si="10"/>
        <v>5.4229934924078096</v>
      </c>
      <c r="Q15" s="24">
        <f t="shared" si="0"/>
        <v>1102.49</v>
      </c>
      <c r="R15" s="29">
        <f t="shared" si="11"/>
        <v>105.77999999999986</v>
      </c>
      <c r="S15" s="30">
        <f t="shared" si="12"/>
        <v>10.612916495269422</v>
      </c>
      <c r="T15" s="10"/>
      <c r="U15" s="26"/>
      <c r="V15" s="27"/>
      <c r="W15" s="27"/>
      <c r="X15" s="27"/>
      <c r="Y15" s="27"/>
      <c r="Z15" s="27"/>
    </row>
    <row r="16" spans="1:26" s="28" customFormat="1">
      <c r="A16" s="23">
        <v>2008</v>
      </c>
      <c r="B16" s="24">
        <v>521.96</v>
      </c>
      <c r="C16" s="29">
        <f t="shared" si="1"/>
        <v>44.82000000000005</v>
      </c>
      <c r="D16" s="30">
        <f t="shared" si="2"/>
        <v>9.3934694219725969</v>
      </c>
      <c r="E16" s="24">
        <v>217.7</v>
      </c>
      <c r="F16" s="29">
        <f t="shared" si="3"/>
        <v>8.9799999999999898</v>
      </c>
      <c r="G16" s="30">
        <f t="shared" si="4"/>
        <v>4.3024147182828623</v>
      </c>
      <c r="H16" s="24">
        <v>203.32</v>
      </c>
      <c r="I16" s="29">
        <f t="shared" si="5"/>
        <v>20.949999999999989</v>
      </c>
      <c r="J16" s="30">
        <f t="shared" si="6"/>
        <v>11.487635027690951</v>
      </c>
      <c r="K16" s="24">
        <v>181.56</v>
      </c>
      <c r="L16" s="29">
        <f t="shared" si="7"/>
        <v>-4.0999999999999943</v>
      </c>
      <c r="M16" s="30">
        <f t="shared" si="8"/>
        <v>-2.2083378218248382</v>
      </c>
      <c r="N16" s="24">
        <v>51.6</v>
      </c>
      <c r="O16" s="29">
        <f t="shared" si="9"/>
        <v>3</v>
      </c>
      <c r="P16" s="30">
        <f t="shared" si="10"/>
        <v>6.1728395061728394</v>
      </c>
      <c r="Q16" s="24">
        <f t="shared" si="0"/>
        <v>1176.1399999999999</v>
      </c>
      <c r="R16" s="29">
        <f t="shared" si="11"/>
        <v>73.649999999999864</v>
      </c>
      <c r="S16" s="30">
        <f t="shared" si="12"/>
        <v>6.6803327014303857</v>
      </c>
      <c r="T16" s="10"/>
      <c r="U16" s="26"/>
      <c r="V16" s="27"/>
      <c r="W16" s="27"/>
      <c r="X16" s="27"/>
      <c r="Y16" s="27"/>
      <c r="Z16" s="27"/>
    </row>
    <row r="17" spans="1:26" s="28" customFormat="1">
      <c r="A17" s="23">
        <v>2009</v>
      </c>
      <c r="B17" s="24">
        <v>558.88</v>
      </c>
      <c r="C17" s="29">
        <f t="shared" si="1"/>
        <v>36.919999999999959</v>
      </c>
      <c r="D17" s="30">
        <f t="shared" si="2"/>
        <v>7.0733389531764805</v>
      </c>
      <c r="E17" s="24">
        <v>215.24</v>
      </c>
      <c r="F17" s="29">
        <f t="shared" si="3"/>
        <v>-2.4599999999999795</v>
      </c>
      <c r="G17" s="30">
        <f t="shared" si="4"/>
        <v>-1.1299954065227282</v>
      </c>
      <c r="H17" s="24">
        <v>223.46</v>
      </c>
      <c r="I17" s="29">
        <f t="shared" si="5"/>
        <v>20.140000000000015</v>
      </c>
      <c r="J17" s="30">
        <f t="shared" si="6"/>
        <v>9.9055675782018575</v>
      </c>
      <c r="K17" s="24">
        <v>187.9</v>
      </c>
      <c r="L17" s="29">
        <f t="shared" si="7"/>
        <v>6.3400000000000034</v>
      </c>
      <c r="M17" s="30">
        <f t="shared" si="8"/>
        <v>3.4919585811852851</v>
      </c>
      <c r="N17" s="24">
        <v>55.61</v>
      </c>
      <c r="O17" s="29">
        <f t="shared" si="9"/>
        <v>4.009999999999998</v>
      </c>
      <c r="P17" s="30">
        <f t="shared" si="10"/>
        <v>7.7713178294573613</v>
      </c>
      <c r="Q17" s="24">
        <f t="shared" si="0"/>
        <v>1241.0899999999999</v>
      </c>
      <c r="R17" s="29">
        <f t="shared" si="11"/>
        <v>64.950000000000045</v>
      </c>
      <c r="S17" s="30">
        <f t="shared" si="12"/>
        <v>5.5223017667964749</v>
      </c>
      <c r="T17" s="10"/>
      <c r="U17" s="26"/>
      <c r="V17" s="27"/>
      <c r="W17" s="27"/>
      <c r="X17" s="27"/>
      <c r="Y17" s="27"/>
      <c r="Z17" s="27"/>
    </row>
    <row r="18" spans="1:26" s="28" customFormat="1">
      <c r="A18" s="23">
        <v>2010</v>
      </c>
      <c r="B18" s="24">
        <v>673.79000000000008</v>
      </c>
      <c r="C18" s="29">
        <f t="shared" si="1"/>
        <v>114.91000000000008</v>
      </c>
      <c r="D18" s="30">
        <f t="shared" si="2"/>
        <v>20.560764385914702</v>
      </c>
      <c r="E18" s="24">
        <v>263.21999999999997</v>
      </c>
      <c r="F18" s="29">
        <f t="shared" si="3"/>
        <v>47.979999999999961</v>
      </c>
      <c r="G18" s="30">
        <f t="shared" si="4"/>
        <v>22.291395651365896</v>
      </c>
      <c r="H18" s="24">
        <v>242.85999999999999</v>
      </c>
      <c r="I18" s="29">
        <f t="shared" si="5"/>
        <v>19.399999999999977</v>
      </c>
      <c r="J18" s="30">
        <f t="shared" si="6"/>
        <v>8.6816432471135663</v>
      </c>
      <c r="K18" s="24">
        <v>203.55999999999995</v>
      </c>
      <c r="L18" s="29">
        <f t="shared" si="7"/>
        <v>15.65999999999994</v>
      </c>
      <c r="M18" s="30">
        <f t="shared" si="8"/>
        <v>8.3342203299627133</v>
      </c>
      <c r="N18" s="24">
        <v>47.71</v>
      </c>
      <c r="O18" s="29">
        <f t="shared" si="9"/>
        <v>-7.8999999999999986</v>
      </c>
      <c r="P18" s="30">
        <f t="shared" si="10"/>
        <v>-14.206078043517351</v>
      </c>
      <c r="Q18" s="24">
        <f t="shared" si="0"/>
        <v>1431.1399999999999</v>
      </c>
      <c r="R18" s="29">
        <f t="shared" si="11"/>
        <v>190.04999999999995</v>
      </c>
      <c r="S18" s="30">
        <f t="shared" si="12"/>
        <v>15.313152148514607</v>
      </c>
      <c r="T18" s="10"/>
      <c r="U18" s="26"/>
      <c r="V18" s="27"/>
      <c r="W18" s="27"/>
      <c r="X18" s="27"/>
      <c r="Y18" s="27"/>
      <c r="Z18" s="27"/>
    </row>
    <row r="19" spans="1:26" s="28" customFormat="1">
      <c r="A19" s="23">
        <v>2011</v>
      </c>
      <c r="B19" s="24">
        <v>703.69</v>
      </c>
      <c r="C19" s="29">
        <f t="shared" si="1"/>
        <v>29.899999999999977</v>
      </c>
      <c r="D19" s="30">
        <f t="shared" si="2"/>
        <v>4.4375844105730238</v>
      </c>
      <c r="E19" s="24">
        <v>245.46</v>
      </c>
      <c r="F19" s="29">
        <f t="shared" si="3"/>
        <v>-17.759999999999962</v>
      </c>
      <c r="G19" s="30">
        <f t="shared" si="4"/>
        <v>-6.7472076589924646</v>
      </c>
      <c r="H19" s="24">
        <v>260.45999999999998</v>
      </c>
      <c r="I19" s="29">
        <f t="shared" si="5"/>
        <v>17.599999999999994</v>
      </c>
      <c r="J19" s="30">
        <f t="shared" si="6"/>
        <v>7.2469735650168801</v>
      </c>
      <c r="K19" s="24">
        <v>209.27</v>
      </c>
      <c r="L19" s="29">
        <f t="shared" si="7"/>
        <v>5.7100000000000648</v>
      </c>
      <c r="M19" s="30">
        <f t="shared" si="8"/>
        <v>2.805069758302253</v>
      </c>
      <c r="N19" s="24">
        <v>62.42</v>
      </c>
      <c r="O19" s="29">
        <f t="shared" si="9"/>
        <v>14.71</v>
      </c>
      <c r="P19" s="30">
        <f t="shared" si="10"/>
        <v>30.832110668622931</v>
      </c>
      <c r="Q19" s="24">
        <f t="shared" si="0"/>
        <v>1481.3000000000002</v>
      </c>
      <c r="R19" s="29">
        <f t="shared" si="11"/>
        <v>50.160000000000309</v>
      </c>
      <c r="S19" s="30">
        <f t="shared" si="12"/>
        <v>3.5048981930489198</v>
      </c>
      <c r="T19" s="10"/>
      <c r="U19" s="26"/>
      <c r="V19" s="27"/>
      <c r="W19" s="27"/>
      <c r="X19" s="27"/>
      <c r="Y19" s="27"/>
      <c r="Z19" s="27"/>
    </row>
    <row r="20" spans="1:26" s="28" customFormat="1">
      <c r="A20" s="23">
        <v>2012</v>
      </c>
      <c r="B20" s="24">
        <v>747.322</v>
      </c>
      <c r="C20" s="29">
        <f t="shared" si="1"/>
        <v>43.631999999999948</v>
      </c>
      <c r="D20" s="30">
        <f t="shared" si="2"/>
        <v>6.2004575878582813</v>
      </c>
      <c r="E20" s="24">
        <v>256.37799999999999</v>
      </c>
      <c r="F20" s="29">
        <f t="shared" si="3"/>
        <v>10.917999999999978</v>
      </c>
      <c r="G20" s="30">
        <f t="shared" si="4"/>
        <v>4.4479752301800612</v>
      </c>
      <c r="H20" s="24">
        <v>261.70100000000002</v>
      </c>
      <c r="I20" s="29">
        <f t="shared" si="5"/>
        <v>1.2410000000000423</v>
      </c>
      <c r="J20" s="30">
        <f t="shared" si="6"/>
        <v>0.47646471627122877</v>
      </c>
      <c r="K20" s="24">
        <v>221.096</v>
      </c>
      <c r="L20" s="29">
        <f t="shared" si="7"/>
        <v>11.825999999999993</v>
      </c>
      <c r="M20" s="30">
        <f t="shared" si="8"/>
        <v>5.651072776795524</v>
      </c>
      <c r="N20" s="24">
        <v>64.552000000000007</v>
      </c>
      <c r="O20" s="29">
        <f t="shared" si="9"/>
        <v>2.132000000000005</v>
      </c>
      <c r="P20" s="30">
        <f t="shared" si="10"/>
        <v>3.4155719320730618</v>
      </c>
      <c r="Q20" s="24">
        <f t="shared" si="0"/>
        <v>1551.049</v>
      </c>
      <c r="R20" s="29">
        <f t="shared" si="11"/>
        <v>69.748999999999796</v>
      </c>
      <c r="S20" s="30">
        <f t="shared" si="12"/>
        <v>4.7086343077026793</v>
      </c>
      <c r="T20" s="10"/>
      <c r="U20" s="26"/>
      <c r="V20" s="27"/>
      <c r="W20" s="27"/>
      <c r="X20" s="27"/>
      <c r="Y20" s="27"/>
      <c r="Z20" s="27"/>
    </row>
    <row r="21" spans="1:26" s="28" customFormat="1">
      <c r="A21" s="23">
        <v>2013</v>
      </c>
      <c r="B21" s="24">
        <v>780.28</v>
      </c>
      <c r="C21" s="29">
        <f t="shared" si="1"/>
        <v>32.95799999999997</v>
      </c>
      <c r="D21" s="30">
        <f t="shared" si="2"/>
        <v>4.4101471654788655</v>
      </c>
      <c r="E21" s="24">
        <v>252.8</v>
      </c>
      <c r="F21" s="29">
        <f t="shared" si="3"/>
        <v>-3.5779999999999745</v>
      </c>
      <c r="G21" s="30">
        <f t="shared" si="4"/>
        <v>-1.395595565922183</v>
      </c>
      <c r="H21" s="24">
        <v>271.70999999999998</v>
      </c>
      <c r="I21" s="29">
        <f t="shared" si="5"/>
        <v>10.008999999999958</v>
      </c>
      <c r="J21" s="30">
        <f t="shared" si="6"/>
        <v>3.8245937157290024</v>
      </c>
      <c r="K21" s="24">
        <v>198.81</v>
      </c>
      <c r="L21" s="29">
        <f t="shared" si="7"/>
        <v>-22.286000000000001</v>
      </c>
      <c r="M21" s="30">
        <f t="shared" si="8"/>
        <v>-10.079784347070957</v>
      </c>
      <c r="N21" s="24">
        <v>63.1</v>
      </c>
      <c r="O21" s="29">
        <f t="shared" si="9"/>
        <v>-1.4520000000000053</v>
      </c>
      <c r="P21" s="30">
        <f t="shared" si="10"/>
        <v>-2.2493493617548723</v>
      </c>
      <c r="Q21" s="24">
        <f t="shared" si="0"/>
        <v>1566.6999999999998</v>
      </c>
      <c r="R21" s="29">
        <f t="shared" si="11"/>
        <v>15.65099999999984</v>
      </c>
      <c r="S21" s="30">
        <f t="shared" si="12"/>
        <v>1.0090590303723377</v>
      </c>
      <c r="T21" s="10"/>
      <c r="U21" s="26"/>
      <c r="V21" s="27"/>
      <c r="W21" s="27"/>
      <c r="X21" s="27"/>
      <c r="Y21" s="27"/>
      <c r="Z21" s="27"/>
    </row>
    <row r="22" spans="1:26" s="28" customFormat="1">
      <c r="A22" s="23">
        <v>2014</v>
      </c>
      <c r="B22" s="24">
        <v>861.83</v>
      </c>
      <c r="C22" s="29">
        <f t="shared" si="1"/>
        <v>81.550000000000068</v>
      </c>
      <c r="D22" s="30">
        <f t="shared" si="2"/>
        <v>10.451376428974225</v>
      </c>
      <c r="E22" s="24">
        <v>266.41000000000003</v>
      </c>
      <c r="F22" s="29">
        <f t="shared" si="3"/>
        <v>13.610000000000014</v>
      </c>
      <c r="G22" s="30">
        <f t="shared" si="4"/>
        <v>5.3837025316455751</v>
      </c>
      <c r="H22" s="24">
        <v>264.32</v>
      </c>
      <c r="I22" s="29">
        <f t="shared" si="5"/>
        <v>-7.3899999999999864</v>
      </c>
      <c r="J22" s="30">
        <f t="shared" si="6"/>
        <v>-2.7198115637996345</v>
      </c>
      <c r="K22" s="24">
        <v>181.44</v>
      </c>
      <c r="L22" s="29">
        <f t="shared" si="7"/>
        <v>-17.370000000000005</v>
      </c>
      <c r="M22" s="30">
        <f t="shared" si="8"/>
        <v>-8.7369850611136286</v>
      </c>
      <c r="N22" s="24">
        <v>61.69</v>
      </c>
      <c r="O22" s="29">
        <f t="shared" si="9"/>
        <v>-1.4100000000000037</v>
      </c>
      <c r="P22" s="30">
        <f t="shared" si="10"/>
        <v>-2.2345483359746492</v>
      </c>
      <c r="Q22" s="24">
        <f t="shared" si="0"/>
        <v>1635.69</v>
      </c>
      <c r="R22" s="29">
        <f t="shared" si="11"/>
        <v>68.990000000000236</v>
      </c>
      <c r="S22" s="30">
        <f t="shared" si="12"/>
        <v>4.4035233292908815</v>
      </c>
      <c r="T22" s="10"/>
      <c r="U22" s="26"/>
      <c r="V22" s="27"/>
      <c r="W22" s="27"/>
      <c r="X22" s="27"/>
      <c r="Y22" s="27"/>
      <c r="Z22" s="27"/>
    </row>
    <row r="23" spans="1:26" s="28" customFormat="1">
      <c r="A23" s="23">
        <v>2015</v>
      </c>
      <c r="B23" s="24">
        <v>850.25</v>
      </c>
      <c r="C23" s="29">
        <f t="shared" si="1"/>
        <v>-11.580000000000041</v>
      </c>
      <c r="D23" s="30">
        <f t="shared" si="2"/>
        <v>-1.3436524604620448</v>
      </c>
      <c r="E23" s="24">
        <v>308.83</v>
      </c>
      <c r="F23" s="29">
        <f t="shared" si="3"/>
        <v>42.419999999999959</v>
      </c>
      <c r="G23" s="30">
        <f t="shared" si="4"/>
        <v>15.922825719755249</v>
      </c>
      <c r="H23" s="24">
        <v>308.83</v>
      </c>
      <c r="I23" s="29">
        <f t="shared" si="5"/>
        <v>44.509999999999991</v>
      </c>
      <c r="J23" s="30">
        <f t="shared" si="6"/>
        <v>16.839437046004839</v>
      </c>
      <c r="K23" s="24">
        <v>229.59</v>
      </c>
      <c r="L23" s="29">
        <f t="shared" si="7"/>
        <v>48.150000000000006</v>
      </c>
      <c r="M23" s="30">
        <f t="shared" si="8"/>
        <v>26.537698412698418</v>
      </c>
      <c r="N23" s="24">
        <v>70.44</v>
      </c>
      <c r="O23" s="29">
        <f t="shared" si="9"/>
        <v>8.75</v>
      </c>
      <c r="P23" s="30">
        <f t="shared" si="10"/>
        <v>14.18382233749392</v>
      </c>
      <c r="Q23" s="24">
        <f t="shared" si="0"/>
        <v>1767.9399999999998</v>
      </c>
      <c r="R23" s="29">
        <f t="shared" si="11"/>
        <v>132.24999999999977</v>
      </c>
      <c r="S23" s="30">
        <f t="shared" si="12"/>
        <v>8.0852728817807638</v>
      </c>
      <c r="T23" s="10"/>
      <c r="U23" s="26"/>
      <c r="V23" s="27"/>
      <c r="W23" s="27"/>
      <c r="X23" s="27"/>
      <c r="Y23" s="27"/>
      <c r="Z23" s="27"/>
    </row>
    <row r="24" spans="1:26" s="28" customFormat="1">
      <c r="A24" s="23">
        <v>2016</v>
      </c>
      <c r="B24" s="24">
        <v>936.05</v>
      </c>
      <c r="C24" s="29">
        <f t="shared" si="1"/>
        <v>85.799999999999955</v>
      </c>
      <c r="D24" s="30">
        <f t="shared" si="2"/>
        <v>10.091149661864151</v>
      </c>
      <c r="E24" s="24">
        <v>315.52999999999997</v>
      </c>
      <c r="F24" s="29">
        <f t="shared" si="3"/>
        <v>6.6999999999999886</v>
      </c>
      <c r="G24" s="30">
        <f t="shared" si="4"/>
        <v>2.1694783537868698</v>
      </c>
      <c r="H24" s="24">
        <v>330.83</v>
      </c>
      <c r="I24" s="29">
        <f t="shared" si="5"/>
        <v>22</v>
      </c>
      <c r="J24" s="30">
        <f t="shared" si="6"/>
        <v>7.1236602661658512</v>
      </c>
      <c r="K24" s="24">
        <v>240.98</v>
      </c>
      <c r="L24" s="29">
        <f t="shared" si="7"/>
        <v>11.389999999999986</v>
      </c>
      <c r="M24" s="30">
        <f t="shared" si="8"/>
        <v>4.9610174659174993</v>
      </c>
      <c r="N24" s="24">
        <v>69.25</v>
      </c>
      <c r="O24" s="29">
        <f t="shared" si="9"/>
        <v>-1.1899999999999977</v>
      </c>
      <c r="P24" s="30">
        <f t="shared" si="10"/>
        <v>-1.6893810335036878</v>
      </c>
      <c r="Q24" s="24">
        <f t="shared" si="0"/>
        <v>1892.6399999999999</v>
      </c>
      <c r="R24" s="29">
        <f t="shared" si="11"/>
        <v>124.70000000000005</v>
      </c>
      <c r="S24" s="30">
        <f t="shared" si="12"/>
        <v>7.0534067898231871</v>
      </c>
      <c r="T24" s="10"/>
      <c r="U24" s="26"/>
      <c r="V24" s="27"/>
      <c r="W24" s="27"/>
      <c r="X24" s="27"/>
      <c r="Y24" s="27"/>
      <c r="Z24" s="27"/>
    </row>
    <row r="25" spans="1:26" s="28" customFormat="1">
      <c r="A25" s="23">
        <v>2017</v>
      </c>
      <c r="B25" s="24">
        <v>976.23</v>
      </c>
      <c r="C25" s="29">
        <f t="shared" si="1"/>
        <v>40.180000000000064</v>
      </c>
      <c r="D25" s="30">
        <f t="shared" si="2"/>
        <v>4.2925057422146322</v>
      </c>
      <c r="E25" s="24">
        <v>331.46</v>
      </c>
      <c r="F25" s="29">
        <f t="shared" si="3"/>
        <v>15.930000000000007</v>
      </c>
      <c r="G25" s="30">
        <f t="shared" si="4"/>
        <v>5.048648306024786</v>
      </c>
      <c r="H25" s="24">
        <v>384.599614067</v>
      </c>
      <c r="I25" s="29">
        <f t="shared" si="5"/>
        <v>53.76961406700002</v>
      </c>
      <c r="J25" s="30">
        <f t="shared" si="6"/>
        <v>16.252943828250167</v>
      </c>
      <c r="K25" s="24">
        <v>270.08</v>
      </c>
      <c r="L25" s="29">
        <f t="shared" si="7"/>
        <v>29.099999999999994</v>
      </c>
      <c r="M25" s="30">
        <f t="shared" si="8"/>
        <v>12.075690928707775</v>
      </c>
      <c r="N25" s="24">
        <v>84.44</v>
      </c>
      <c r="O25" s="29">
        <f t="shared" si="9"/>
        <v>15.189999999999998</v>
      </c>
      <c r="P25" s="30">
        <f t="shared" si="10"/>
        <v>21.935018050541512</v>
      </c>
      <c r="Q25" s="24">
        <f t="shared" si="0"/>
        <v>2046.809614067</v>
      </c>
      <c r="R25" s="29">
        <f t="shared" si="11"/>
        <v>154.16961406700011</v>
      </c>
      <c r="S25" s="30">
        <f t="shared" si="12"/>
        <v>8.1457442549560479</v>
      </c>
      <c r="T25" s="10"/>
      <c r="U25" s="26"/>
      <c r="V25" s="27"/>
      <c r="W25" s="27"/>
      <c r="X25" s="27"/>
      <c r="Y25" s="27"/>
      <c r="Z25" s="27"/>
    </row>
    <row r="26" spans="1:26" s="28" customFormat="1">
      <c r="A26" s="23">
        <v>2018</v>
      </c>
      <c r="B26" s="24">
        <v>998</v>
      </c>
      <c r="C26" s="29">
        <f t="shared" si="1"/>
        <v>21.769999999999982</v>
      </c>
      <c r="D26" s="30">
        <f t="shared" si="2"/>
        <v>2.230007272876267</v>
      </c>
      <c r="E26" s="24">
        <v>360</v>
      </c>
      <c r="F26" s="29">
        <f t="shared" si="3"/>
        <v>28.54000000000002</v>
      </c>
      <c r="G26" s="30">
        <f t="shared" si="4"/>
        <v>8.6103903940143685</v>
      </c>
      <c r="H26" s="24">
        <v>371</v>
      </c>
      <c r="I26" s="29">
        <f t="shared" si="5"/>
        <v>-13.599614067000005</v>
      </c>
      <c r="J26" s="30">
        <f t="shared" si="6"/>
        <v>-3.5360446473643248</v>
      </c>
      <c r="K26" s="24">
        <v>244</v>
      </c>
      <c r="L26" s="29">
        <f t="shared" si="7"/>
        <v>-26.079999999999984</v>
      </c>
      <c r="M26" s="30">
        <f t="shared" si="8"/>
        <v>-9.6563981042653975</v>
      </c>
      <c r="N26" s="24">
        <v>80</v>
      </c>
      <c r="O26" s="29">
        <f t="shared" si="9"/>
        <v>-4.4399999999999977</v>
      </c>
      <c r="P26" s="30">
        <f t="shared" si="10"/>
        <v>-5.2581714827096135</v>
      </c>
      <c r="Q26" s="24">
        <f t="shared" si="0"/>
        <v>2053</v>
      </c>
      <c r="R26" s="29">
        <f t="shared" si="11"/>
        <v>6.1903859330000159</v>
      </c>
      <c r="S26" s="30">
        <f>((Q26-Q25)/Q25)*100</f>
        <v>0.30244072973156261</v>
      </c>
      <c r="T26" s="10"/>
      <c r="U26" s="26"/>
      <c r="V26" s="27"/>
      <c r="W26" s="27"/>
      <c r="X26" s="27"/>
      <c r="Y26" s="27"/>
      <c r="Z26" s="27"/>
    </row>
    <row r="27" spans="1:26" s="28" customFormat="1">
      <c r="A27" s="23">
        <v>2019</v>
      </c>
      <c r="B27" s="24">
        <v>1078</v>
      </c>
      <c r="C27" s="29">
        <f t="shared" si="1"/>
        <v>80</v>
      </c>
      <c r="D27" s="30">
        <f t="shared" si="2"/>
        <v>8.0160320641282556</v>
      </c>
      <c r="E27" s="24">
        <v>463</v>
      </c>
      <c r="F27" s="29">
        <f t="shared" si="3"/>
        <v>103</v>
      </c>
      <c r="G27" s="30">
        <f t="shared" si="4"/>
        <v>28.611111111111111</v>
      </c>
      <c r="H27" s="24">
        <v>438</v>
      </c>
      <c r="I27" s="29">
        <f t="shared" si="5"/>
        <v>67</v>
      </c>
      <c r="J27" s="30">
        <f t="shared" si="6"/>
        <v>18.059299191374663</v>
      </c>
      <c r="K27" s="24">
        <v>437</v>
      </c>
      <c r="L27" s="29">
        <f t="shared" si="7"/>
        <v>193</v>
      </c>
      <c r="M27" s="30">
        <f t="shared" si="8"/>
        <v>79.098360655737707</v>
      </c>
      <c r="N27" s="24">
        <v>101</v>
      </c>
      <c r="O27" s="29">
        <f t="shared" si="9"/>
        <v>21</v>
      </c>
      <c r="P27" s="30">
        <f t="shared" si="10"/>
        <v>26.25</v>
      </c>
      <c r="Q27" s="24">
        <f t="shared" si="0"/>
        <v>2517</v>
      </c>
      <c r="R27" s="29">
        <f t="shared" si="11"/>
        <v>464</v>
      </c>
      <c r="S27" s="30">
        <f>((Q27-Q26)/Q26)*100</f>
        <v>22.60107160253288</v>
      </c>
      <c r="T27" s="10"/>
      <c r="U27" s="26"/>
      <c r="V27" s="27"/>
      <c r="W27" s="27"/>
      <c r="X27" s="27"/>
      <c r="Y27" s="27"/>
      <c r="Z27" s="27"/>
    </row>
    <row r="28" spans="1:26" s="28" customFormat="1">
      <c r="A28" s="23">
        <v>2020</v>
      </c>
      <c r="B28" s="31">
        <v>1036.79</v>
      </c>
      <c r="C28" s="32">
        <f t="shared" si="1"/>
        <v>-41.210000000000036</v>
      </c>
      <c r="D28" s="33">
        <f t="shared" si="2"/>
        <v>-3.822820037105755</v>
      </c>
      <c r="E28" s="31">
        <v>409.08</v>
      </c>
      <c r="F28" s="32">
        <f t="shared" si="3"/>
        <v>-53.920000000000016</v>
      </c>
      <c r="G28" s="33">
        <f t="shared" si="4"/>
        <v>-11.645788336933048</v>
      </c>
      <c r="H28" s="31">
        <v>406.09</v>
      </c>
      <c r="I28" s="32">
        <f t="shared" si="5"/>
        <v>-31.910000000000025</v>
      </c>
      <c r="J28" s="33">
        <f t="shared" si="6"/>
        <v>-7.2853881278538868</v>
      </c>
      <c r="K28" s="31">
        <v>464.11</v>
      </c>
      <c r="L28" s="32">
        <f t="shared" si="7"/>
        <v>27.110000000000014</v>
      </c>
      <c r="M28" s="33">
        <f t="shared" si="8"/>
        <v>6.2036613272311243</v>
      </c>
      <c r="N28" s="31">
        <v>96.59</v>
      </c>
      <c r="O28" s="32">
        <f t="shared" si="9"/>
        <v>-4.4099999999999966</v>
      </c>
      <c r="P28" s="33">
        <f t="shared" si="10"/>
        <v>-4.3663366336633631</v>
      </c>
      <c r="Q28" s="31">
        <f t="shared" si="0"/>
        <v>2412.66</v>
      </c>
      <c r="R28" s="32">
        <f t="shared" si="11"/>
        <v>-104.34000000000015</v>
      </c>
      <c r="S28" s="33">
        <f>((Q28-Q27)/Q27)*100</f>
        <v>-4.1454112038140698</v>
      </c>
      <c r="T28" s="10"/>
      <c r="U28" s="26"/>
      <c r="V28" s="27"/>
      <c r="W28" s="27"/>
      <c r="X28" s="27"/>
      <c r="Y28" s="27"/>
      <c r="Z28" s="27"/>
    </row>
    <row r="29" spans="1:26">
      <c r="A29" s="57" t="s">
        <v>14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U29" s="11" t="s">
        <v>15</v>
      </c>
    </row>
    <row r="30" spans="1:26">
      <c r="A30" s="34" t="s">
        <v>16</v>
      </c>
      <c r="B30" s="35"/>
      <c r="C30" s="35"/>
      <c r="D30" s="36">
        <f>AVERAGE(D19:D28)</f>
        <v>4.4962787836399887</v>
      </c>
      <c r="E30" s="37"/>
      <c r="F30" s="37"/>
      <c r="G30" s="36">
        <f>AVERAGE(G19:G28)</f>
        <v>5.0405540084670317</v>
      </c>
      <c r="H30" s="37"/>
      <c r="I30" s="37"/>
      <c r="J30" s="36">
        <f>AVERAGE(J19:J28)</f>
        <v>5.6282127989794786</v>
      </c>
      <c r="K30" s="37"/>
      <c r="L30" s="37"/>
      <c r="M30" s="36">
        <f>AVERAGE(M19:M28)</f>
        <v>10.885940381294031</v>
      </c>
      <c r="N30" s="37"/>
      <c r="O30" s="37"/>
      <c r="P30" s="36">
        <f>AVERAGE(P19:P28)</f>
        <v>8.0818736141125243</v>
      </c>
      <c r="Q30" s="37"/>
      <c r="R30" s="37"/>
      <c r="S30" s="36">
        <f>AVERAGE(S19:S28)</f>
        <v>5.5668639915425198</v>
      </c>
      <c r="V30" s="12" t="s">
        <v>3</v>
      </c>
      <c r="W30" s="12" t="s">
        <v>4</v>
      </c>
      <c r="X30" s="12" t="s">
        <v>5</v>
      </c>
      <c r="Y30" s="38" t="s">
        <v>6</v>
      </c>
      <c r="Z30" s="38" t="s">
        <v>7</v>
      </c>
    </row>
    <row r="31" spans="1:26" ht="18">
      <c r="A31" s="34" t="s">
        <v>17</v>
      </c>
      <c r="B31" s="35"/>
      <c r="C31" s="35"/>
      <c r="D31" s="36">
        <f>AVERAGE(D24:D28)</f>
        <v>4.1613749407955094</v>
      </c>
      <c r="E31" s="37"/>
      <c r="F31" s="37"/>
      <c r="G31" s="36">
        <f>AVERAGE(G24:G28)</f>
        <v>6.5587679656008167</v>
      </c>
      <c r="H31" s="37"/>
      <c r="I31" s="37"/>
      <c r="J31" s="36">
        <f>AVERAGE(J24:J28)</f>
        <v>6.1228941021144934</v>
      </c>
      <c r="K31" s="37"/>
      <c r="L31" s="37"/>
      <c r="M31" s="36">
        <f>AVERAGE(M24:M28)</f>
        <v>18.536466454665742</v>
      </c>
      <c r="N31" s="37"/>
      <c r="O31" s="37"/>
      <c r="P31" s="36">
        <f>AVERAGE(P24:P28)</f>
        <v>7.3742257801329689</v>
      </c>
      <c r="Q31" s="37"/>
      <c r="R31" s="37"/>
      <c r="S31" s="36">
        <f>AVERAGE(S24:S28)</f>
        <v>6.7914504346459212</v>
      </c>
      <c r="U31" s="51">
        <v>2016</v>
      </c>
      <c r="V31" s="38">
        <v>936.05</v>
      </c>
      <c r="W31" s="38">
        <v>315.52999999999997</v>
      </c>
      <c r="X31" s="38">
        <v>330.83</v>
      </c>
      <c r="Y31" s="48">
        <v>240.98</v>
      </c>
      <c r="Z31" s="48">
        <v>69.25</v>
      </c>
    </row>
    <row r="32" spans="1:26" ht="18">
      <c r="A32" s="14"/>
      <c r="B32" s="8"/>
      <c r="C32" s="8"/>
      <c r="D32" s="9"/>
      <c r="E32" s="8"/>
      <c r="F32" s="8"/>
      <c r="G32" s="9"/>
      <c r="H32" s="8"/>
      <c r="I32" s="8"/>
      <c r="J32" s="39"/>
      <c r="K32" s="8"/>
      <c r="L32" s="8"/>
      <c r="M32" s="9"/>
      <c r="N32" s="8"/>
      <c r="O32" s="8"/>
      <c r="P32" s="9"/>
      <c r="Q32" s="8"/>
      <c r="R32" s="8"/>
      <c r="S32" s="9"/>
      <c r="U32" s="51">
        <v>2017</v>
      </c>
      <c r="V32" s="38">
        <v>976.23</v>
      </c>
      <c r="W32" s="38">
        <v>331.46</v>
      </c>
      <c r="X32" s="38">
        <v>384.599614067</v>
      </c>
      <c r="Y32" s="48">
        <v>270.08</v>
      </c>
      <c r="Z32" s="48">
        <v>84.44</v>
      </c>
    </row>
    <row r="33" spans="1:26" s="22" customFormat="1" ht="12">
      <c r="A33" s="40" t="s">
        <v>18</v>
      </c>
      <c r="B33" s="40"/>
      <c r="C33" s="40"/>
      <c r="D33" s="41"/>
      <c r="E33" s="40"/>
      <c r="F33" s="40"/>
      <c r="G33" s="41"/>
      <c r="H33" s="40"/>
      <c r="I33" s="40"/>
      <c r="J33" s="41"/>
      <c r="K33" s="40"/>
      <c r="L33" s="40"/>
      <c r="M33" s="41"/>
      <c r="N33" s="40"/>
      <c r="O33" s="40"/>
      <c r="P33" s="41"/>
      <c r="Q33" s="40"/>
      <c r="R33" s="40"/>
      <c r="S33" s="41"/>
      <c r="T33" s="42"/>
      <c r="U33" s="52">
        <v>2018</v>
      </c>
      <c r="V33" s="49">
        <v>998</v>
      </c>
      <c r="W33" s="49">
        <v>360</v>
      </c>
      <c r="X33" s="49">
        <v>371</v>
      </c>
      <c r="Y33" s="50">
        <v>244</v>
      </c>
      <c r="Z33" s="50">
        <v>80</v>
      </c>
    </row>
    <row r="34" spans="1:26" s="22" customFormat="1" ht="12">
      <c r="A34" s="40" t="s">
        <v>19</v>
      </c>
      <c r="B34" s="40"/>
      <c r="C34" s="40"/>
      <c r="D34" s="41"/>
      <c r="E34" s="40"/>
      <c r="F34" s="40"/>
      <c r="G34" s="41"/>
      <c r="H34" s="40"/>
      <c r="I34" s="40"/>
      <c r="J34" s="41"/>
      <c r="K34" s="40"/>
      <c r="L34" s="40"/>
      <c r="M34" s="41"/>
      <c r="N34" s="40"/>
      <c r="O34" s="40"/>
      <c r="P34" s="41"/>
      <c r="Q34" s="40"/>
      <c r="R34" s="40"/>
      <c r="S34" s="41"/>
      <c r="T34" s="42"/>
      <c r="U34" s="52">
        <v>2019</v>
      </c>
      <c r="V34" s="49">
        <v>1078</v>
      </c>
      <c r="W34" s="49">
        <v>463</v>
      </c>
      <c r="X34" s="49">
        <v>438</v>
      </c>
      <c r="Y34" s="50">
        <v>437</v>
      </c>
      <c r="Z34" s="50">
        <v>101</v>
      </c>
    </row>
    <row r="35" spans="1:26" s="22" customFormat="1" ht="12">
      <c r="A35" s="40" t="s">
        <v>20</v>
      </c>
      <c r="B35" s="40"/>
      <c r="C35" s="40"/>
      <c r="D35" s="41"/>
      <c r="E35" s="40"/>
      <c r="F35" s="40"/>
      <c r="G35" s="41"/>
      <c r="H35" s="40"/>
      <c r="I35" s="40"/>
      <c r="J35" s="41"/>
      <c r="K35" s="40"/>
      <c r="L35" s="40"/>
      <c r="M35" s="41"/>
      <c r="N35" s="40"/>
      <c r="O35" s="40"/>
      <c r="P35" s="41"/>
      <c r="Q35" s="40"/>
      <c r="R35" s="40"/>
      <c r="S35" s="41"/>
      <c r="T35" s="42"/>
      <c r="U35" s="53">
        <v>2020</v>
      </c>
      <c r="V35" s="49">
        <v>1036.79</v>
      </c>
      <c r="W35" s="49">
        <v>409.08</v>
      </c>
      <c r="X35" s="49">
        <v>406.09</v>
      </c>
      <c r="Y35" s="50">
        <v>464.11</v>
      </c>
      <c r="Z35" s="50">
        <v>96.59</v>
      </c>
    </row>
    <row r="36" spans="1:26" s="22" customFormat="1" ht="12">
      <c r="A36" s="40" t="s">
        <v>21</v>
      </c>
      <c r="B36" s="40"/>
      <c r="C36" s="40"/>
      <c r="D36" s="41"/>
      <c r="E36" s="40"/>
      <c r="F36" s="40"/>
      <c r="G36" s="41"/>
      <c r="H36" s="40"/>
      <c r="I36" s="40"/>
      <c r="J36" s="41"/>
      <c r="K36" s="40"/>
      <c r="L36" s="40"/>
      <c r="M36" s="41"/>
      <c r="N36" s="40"/>
      <c r="O36" s="40"/>
      <c r="P36" s="41"/>
      <c r="Q36" s="40"/>
      <c r="R36" s="40"/>
      <c r="S36" s="41"/>
      <c r="T36" s="42"/>
      <c r="U36" s="19"/>
      <c r="V36" s="20"/>
      <c r="W36" s="20"/>
      <c r="X36" s="20"/>
      <c r="Y36" s="21"/>
      <c r="Z36" s="21"/>
    </row>
    <row r="37" spans="1:26" s="22" customFormat="1" ht="12">
      <c r="A37" s="40" t="s">
        <v>22</v>
      </c>
      <c r="B37" s="40"/>
      <c r="C37" s="40"/>
      <c r="D37" s="41"/>
      <c r="E37" s="40"/>
      <c r="F37" s="40"/>
      <c r="G37" s="41"/>
      <c r="H37" s="40"/>
      <c r="I37" s="40"/>
      <c r="J37" s="41"/>
      <c r="K37" s="40"/>
      <c r="L37" s="40"/>
      <c r="M37" s="41"/>
      <c r="N37" s="40"/>
      <c r="O37" s="40"/>
      <c r="P37" s="41"/>
      <c r="Q37" s="40"/>
      <c r="R37" s="40"/>
      <c r="S37" s="41"/>
      <c r="T37" s="42"/>
      <c r="U37" s="19"/>
      <c r="V37" s="20"/>
      <c r="W37" s="20"/>
      <c r="X37" s="20"/>
      <c r="Y37" s="21"/>
      <c r="Z37" s="21"/>
    </row>
    <row r="38" spans="1:26" s="22" customFormat="1" ht="12">
      <c r="A38" s="40" t="s">
        <v>23</v>
      </c>
      <c r="B38" s="40"/>
      <c r="C38" s="40"/>
      <c r="D38" s="41"/>
      <c r="E38" s="40"/>
      <c r="F38" s="40"/>
      <c r="G38" s="41"/>
      <c r="H38" s="40"/>
      <c r="I38" s="40"/>
      <c r="J38" s="41"/>
      <c r="K38" s="40"/>
      <c r="L38" s="40"/>
      <c r="M38" s="41"/>
      <c r="N38" s="40"/>
      <c r="O38" s="40"/>
      <c r="P38" s="41"/>
      <c r="Q38" s="40"/>
      <c r="R38" s="40"/>
      <c r="S38" s="41"/>
      <c r="T38" s="42"/>
      <c r="U38" s="19"/>
      <c r="V38" s="20"/>
      <c r="W38" s="20"/>
      <c r="X38" s="20"/>
      <c r="Y38" s="21"/>
      <c r="Z38" s="21"/>
    </row>
    <row r="39" spans="1:26" s="22" customFormat="1" ht="12">
      <c r="A39" s="40" t="s">
        <v>24</v>
      </c>
      <c r="B39" s="40"/>
      <c r="C39" s="40"/>
      <c r="D39" s="41"/>
      <c r="E39" s="40"/>
      <c r="F39" s="40"/>
      <c r="G39" s="41"/>
      <c r="H39" s="40"/>
      <c r="I39" s="40"/>
      <c r="J39" s="41"/>
      <c r="K39" s="40"/>
      <c r="L39" s="40"/>
      <c r="M39" s="41"/>
      <c r="N39" s="40"/>
      <c r="O39" s="40"/>
      <c r="P39" s="41"/>
      <c r="Q39" s="40"/>
      <c r="R39" s="40"/>
      <c r="S39" s="41"/>
      <c r="T39" s="42"/>
      <c r="U39" s="19"/>
      <c r="V39" s="20"/>
      <c r="W39" s="20"/>
      <c r="X39" s="20"/>
      <c r="Y39" s="21"/>
      <c r="Z39" s="21"/>
    </row>
    <row r="40" spans="1:26" s="22" customFormat="1" ht="12">
      <c r="A40" s="40" t="s">
        <v>25</v>
      </c>
      <c r="B40" s="40"/>
      <c r="C40" s="40"/>
      <c r="D40" s="41"/>
      <c r="E40" s="40"/>
      <c r="F40" s="40"/>
      <c r="G40" s="41"/>
      <c r="H40" s="40"/>
      <c r="I40" s="40"/>
      <c r="J40" s="41"/>
      <c r="K40" s="40"/>
      <c r="L40" s="40"/>
      <c r="M40" s="41"/>
      <c r="N40" s="40"/>
      <c r="O40" s="40"/>
      <c r="P40" s="41"/>
      <c r="Q40" s="40"/>
      <c r="R40" s="40"/>
      <c r="S40" s="41"/>
      <c r="T40" s="42"/>
      <c r="U40" s="19"/>
      <c r="V40" s="20"/>
      <c r="W40" s="20"/>
      <c r="X40" s="20"/>
      <c r="Y40" s="21"/>
      <c r="Z40" s="21"/>
    </row>
    <row r="41" spans="1:26" s="22" customFormat="1" ht="12">
      <c r="A41" s="40" t="s">
        <v>26</v>
      </c>
      <c r="B41" s="40"/>
      <c r="C41" s="40"/>
      <c r="D41" s="41"/>
      <c r="E41" s="40"/>
      <c r="F41" s="40"/>
      <c r="G41" s="41"/>
      <c r="H41" s="40"/>
      <c r="I41" s="40"/>
      <c r="J41" s="41"/>
      <c r="K41" s="40"/>
      <c r="L41" s="40"/>
      <c r="M41" s="41"/>
      <c r="N41" s="40"/>
      <c r="O41" s="40"/>
      <c r="P41" s="41"/>
      <c r="Q41" s="40"/>
      <c r="R41" s="40"/>
      <c r="S41" s="41"/>
      <c r="T41" s="42"/>
      <c r="U41" s="19"/>
      <c r="V41" s="20"/>
      <c r="W41" s="20"/>
      <c r="X41" s="20"/>
      <c r="Y41" s="21"/>
      <c r="Z41" s="21"/>
    </row>
    <row r="42" spans="1:26" s="22" customFormat="1" ht="12">
      <c r="A42" s="43" t="s">
        <v>27</v>
      </c>
      <c r="B42" s="40"/>
      <c r="C42" s="40"/>
      <c r="D42" s="41"/>
      <c r="E42" s="40"/>
      <c r="F42" s="40"/>
      <c r="G42" s="41"/>
      <c r="H42" s="40"/>
      <c r="I42" s="40"/>
      <c r="J42" s="41"/>
      <c r="K42" s="40"/>
      <c r="L42" s="40"/>
      <c r="M42" s="41"/>
      <c r="N42" s="40"/>
      <c r="O42" s="40"/>
      <c r="P42" s="41"/>
      <c r="Q42" s="40"/>
      <c r="R42" s="40"/>
      <c r="S42" s="41"/>
      <c r="T42" s="42"/>
      <c r="U42" s="19"/>
      <c r="V42" s="20"/>
      <c r="W42" s="20"/>
      <c r="X42" s="20"/>
      <c r="Y42" s="21"/>
      <c r="Z42" s="21"/>
    </row>
    <row r="43" spans="1:26" s="22" customFormat="1" ht="12">
      <c r="A43" s="40" t="s">
        <v>28</v>
      </c>
      <c r="B43" s="40"/>
      <c r="C43" s="40"/>
      <c r="D43" s="41"/>
      <c r="E43" s="40"/>
      <c r="F43" s="40"/>
      <c r="G43" s="41"/>
      <c r="H43" s="40"/>
      <c r="I43" s="40"/>
      <c r="J43" s="41"/>
      <c r="K43" s="40"/>
      <c r="L43" s="40"/>
      <c r="M43" s="41"/>
      <c r="N43" s="40"/>
      <c r="O43" s="40"/>
      <c r="P43" s="41"/>
      <c r="Q43" s="40"/>
      <c r="R43" s="40"/>
      <c r="S43" s="41"/>
      <c r="T43" s="42"/>
      <c r="U43" s="19"/>
      <c r="V43" s="20"/>
      <c r="W43" s="20"/>
      <c r="X43" s="20"/>
      <c r="Y43" s="21"/>
      <c r="Z43" s="21"/>
    </row>
    <row r="44" spans="1:26" s="22" customFormat="1" ht="12">
      <c r="A44" s="42" t="str">
        <f>'[1]1. Summary'!A68</f>
        <v>Updated as of 28 April 2021</v>
      </c>
      <c r="B44" s="40"/>
      <c r="C44" s="40"/>
      <c r="D44" s="41"/>
      <c r="E44" s="40"/>
      <c r="F44" s="40"/>
      <c r="G44" s="41"/>
      <c r="H44" s="40"/>
      <c r="I44" s="40"/>
      <c r="J44" s="41"/>
      <c r="K44" s="40"/>
      <c r="L44" s="40"/>
      <c r="M44" s="41"/>
      <c r="N44" s="40"/>
      <c r="O44" s="40"/>
      <c r="P44" s="41"/>
      <c r="Q44" s="40"/>
      <c r="R44" s="40"/>
      <c r="S44" s="41"/>
      <c r="T44" s="42"/>
      <c r="U44" s="19"/>
      <c r="V44" s="20"/>
      <c r="W44" s="20"/>
      <c r="X44" s="20"/>
      <c r="Y44" s="21"/>
      <c r="Z44" s="21"/>
    </row>
    <row r="45" spans="1:26" s="45" customFormat="1">
      <c r="A45" s="10"/>
      <c r="B45" s="10"/>
      <c r="C45" s="10"/>
      <c r="D45" s="44"/>
      <c r="E45" s="10"/>
      <c r="F45" s="10"/>
      <c r="G45" s="44"/>
      <c r="H45" s="10"/>
      <c r="I45" s="10"/>
      <c r="J45" s="44"/>
      <c r="K45" s="10"/>
      <c r="L45" s="10"/>
      <c r="M45" s="44"/>
      <c r="N45" s="10"/>
      <c r="O45" s="10"/>
      <c r="P45" s="44"/>
      <c r="Q45" s="10"/>
      <c r="R45" s="10"/>
      <c r="S45" s="44"/>
      <c r="T45" s="10"/>
      <c r="U45" s="11"/>
      <c r="V45" s="12"/>
      <c r="W45" s="12"/>
      <c r="X45" s="12"/>
      <c r="Y45" s="12"/>
      <c r="Z45" s="12"/>
    </row>
    <row r="46" spans="1:26" s="45" customFormat="1">
      <c r="A46" s="10"/>
      <c r="B46" s="10"/>
      <c r="C46" s="10"/>
      <c r="D46" s="44"/>
      <c r="E46" s="10"/>
      <c r="F46" s="10"/>
      <c r="G46" s="44"/>
      <c r="H46" s="10"/>
      <c r="I46" s="10"/>
      <c r="J46" s="44"/>
      <c r="K46" s="10"/>
      <c r="L46" s="10"/>
      <c r="M46" s="44"/>
      <c r="N46" s="10"/>
      <c r="O46" s="10"/>
      <c r="P46" s="44"/>
      <c r="Q46" s="10"/>
      <c r="R46" s="10"/>
      <c r="S46" s="44"/>
      <c r="T46" s="10"/>
      <c r="U46" s="11"/>
      <c r="V46" s="12"/>
      <c r="W46" s="12"/>
      <c r="X46" s="12"/>
      <c r="Y46" s="12"/>
      <c r="Z46" s="12"/>
    </row>
    <row r="47" spans="1:26" s="45" customFormat="1">
      <c r="A47" s="10"/>
      <c r="B47" s="10"/>
      <c r="C47" s="10"/>
      <c r="D47" s="44"/>
      <c r="E47" s="10"/>
      <c r="F47" s="10"/>
      <c r="G47" s="44"/>
      <c r="H47" s="10"/>
      <c r="I47" s="10"/>
      <c r="J47" s="44"/>
      <c r="K47" s="10"/>
      <c r="L47" s="10"/>
      <c r="M47" s="44"/>
      <c r="N47" s="10"/>
      <c r="O47" s="10"/>
      <c r="P47" s="44"/>
      <c r="Q47" s="10"/>
      <c r="R47" s="10"/>
      <c r="S47" s="44"/>
      <c r="T47" s="10"/>
      <c r="U47" s="11"/>
      <c r="V47" s="12"/>
      <c r="W47" s="12"/>
      <c r="X47" s="12"/>
      <c r="Y47" s="12"/>
      <c r="Z47" s="12"/>
    </row>
    <row r="48" spans="1:26" s="45" customFormat="1">
      <c r="A48" s="10"/>
      <c r="B48" s="10"/>
      <c r="C48" s="10"/>
      <c r="D48" s="44"/>
      <c r="E48" s="10"/>
      <c r="F48" s="10"/>
      <c r="G48" s="44"/>
      <c r="H48" s="10"/>
      <c r="I48" s="10"/>
      <c r="J48" s="44"/>
      <c r="K48" s="10"/>
      <c r="L48" s="10"/>
      <c r="M48" s="44"/>
      <c r="N48" s="10"/>
      <c r="O48" s="10"/>
      <c r="P48" s="44"/>
      <c r="Q48" s="10"/>
      <c r="R48" s="10"/>
      <c r="S48" s="44"/>
      <c r="T48" s="10"/>
      <c r="U48" s="11"/>
      <c r="V48" s="12"/>
      <c r="W48" s="12"/>
      <c r="X48" s="12"/>
      <c r="Y48" s="12"/>
      <c r="Z48" s="12"/>
    </row>
    <row r="49" spans="1:26" s="45" customFormat="1">
      <c r="A49" s="10"/>
      <c r="B49" s="10"/>
      <c r="C49" s="10"/>
      <c r="D49" s="44"/>
      <c r="E49" s="10"/>
      <c r="F49" s="10"/>
      <c r="G49" s="44"/>
      <c r="H49" s="10"/>
      <c r="I49" s="10"/>
      <c r="J49" s="44"/>
      <c r="K49" s="10"/>
      <c r="L49" s="10"/>
      <c r="M49" s="44"/>
      <c r="N49" s="10"/>
      <c r="O49" s="10"/>
      <c r="P49" s="44"/>
      <c r="Q49" s="10"/>
      <c r="R49" s="10"/>
      <c r="S49" s="44"/>
      <c r="T49" s="10"/>
      <c r="U49" s="11"/>
      <c r="V49" s="12"/>
      <c r="W49" s="12"/>
      <c r="X49" s="12"/>
      <c r="Y49" s="12"/>
      <c r="Z49" s="12"/>
    </row>
    <row r="50" spans="1:26" s="45" customFormat="1">
      <c r="A50" s="10"/>
      <c r="B50" s="10"/>
      <c r="C50" s="10"/>
      <c r="D50" s="44"/>
      <c r="E50" s="10"/>
      <c r="F50" s="10"/>
      <c r="G50" s="44"/>
      <c r="H50" s="10"/>
      <c r="I50" s="10"/>
      <c r="J50" s="44"/>
      <c r="K50" s="10"/>
      <c r="L50" s="10"/>
      <c r="M50" s="44"/>
      <c r="N50" s="10"/>
      <c r="O50" s="10"/>
      <c r="P50" s="44"/>
      <c r="Q50" s="10"/>
      <c r="R50" s="10"/>
      <c r="S50" s="44"/>
      <c r="T50" s="10"/>
      <c r="U50" s="11"/>
      <c r="V50" s="12"/>
      <c r="W50" s="12"/>
      <c r="X50" s="12"/>
      <c r="Y50" s="12"/>
      <c r="Z50" s="12"/>
    </row>
    <row r="51" spans="1:26" s="45" customFormat="1">
      <c r="A51" s="10"/>
      <c r="B51" s="10"/>
      <c r="C51" s="10"/>
      <c r="D51" s="44"/>
      <c r="E51" s="10"/>
      <c r="F51" s="10"/>
      <c r="G51" s="44"/>
      <c r="H51" s="10"/>
      <c r="I51" s="10"/>
      <c r="J51" s="44"/>
      <c r="K51" s="10"/>
      <c r="L51" s="10"/>
      <c r="M51" s="44"/>
      <c r="N51" s="10"/>
      <c r="O51" s="10"/>
      <c r="P51" s="44"/>
      <c r="Q51" s="10"/>
      <c r="R51" s="10"/>
      <c r="S51" s="44"/>
      <c r="T51" s="10"/>
      <c r="U51" s="11"/>
      <c r="V51" s="12"/>
      <c r="W51" s="12"/>
      <c r="X51" s="12"/>
      <c r="Y51" s="12"/>
      <c r="Z51" s="12"/>
    </row>
    <row r="52" spans="1:26" s="45" customFormat="1">
      <c r="A52" s="10"/>
      <c r="B52" s="10"/>
      <c r="C52" s="10"/>
      <c r="D52" s="44"/>
      <c r="E52" s="10"/>
      <c r="F52" s="10"/>
      <c r="G52" s="44"/>
      <c r="H52" s="10"/>
      <c r="I52" s="10"/>
      <c r="J52" s="44"/>
      <c r="K52" s="10"/>
      <c r="L52" s="10"/>
      <c r="M52" s="44"/>
      <c r="N52" s="10"/>
      <c r="O52" s="10"/>
      <c r="P52" s="44"/>
      <c r="Q52" s="10"/>
      <c r="R52" s="10"/>
      <c r="S52" s="44"/>
      <c r="T52" s="10"/>
      <c r="U52" s="11"/>
      <c r="V52" s="12"/>
      <c r="W52" s="12"/>
      <c r="X52" s="12"/>
      <c r="Y52" s="12"/>
      <c r="Z52" s="12"/>
    </row>
    <row r="53" spans="1:26" s="45" customFormat="1">
      <c r="A53" s="10"/>
      <c r="B53" s="10"/>
      <c r="C53" s="10"/>
      <c r="D53" s="44"/>
      <c r="E53" s="10"/>
      <c r="F53" s="10"/>
      <c r="G53" s="44"/>
      <c r="H53" s="10"/>
      <c r="I53" s="10"/>
      <c r="J53" s="44"/>
      <c r="K53" s="10"/>
      <c r="L53" s="10"/>
      <c r="M53" s="44"/>
      <c r="N53" s="10"/>
      <c r="O53" s="10"/>
      <c r="P53" s="44"/>
      <c r="Q53" s="10"/>
      <c r="R53" s="10"/>
      <c r="S53" s="44"/>
      <c r="T53" s="10"/>
      <c r="U53" s="11"/>
      <c r="V53" s="12"/>
      <c r="W53" s="12"/>
      <c r="X53" s="12"/>
      <c r="Y53" s="12"/>
      <c r="Z53" s="12"/>
    </row>
    <row r="54" spans="1:26" s="45" customFormat="1">
      <c r="A54" s="10"/>
      <c r="B54" s="10"/>
      <c r="C54" s="10"/>
      <c r="D54" s="44"/>
      <c r="E54" s="10"/>
      <c r="F54" s="10"/>
      <c r="G54" s="44"/>
      <c r="H54" s="10"/>
      <c r="I54" s="10"/>
      <c r="J54" s="44"/>
      <c r="K54" s="10"/>
      <c r="L54" s="10"/>
      <c r="M54" s="44"/>
      <c r="N54" s="10"/>
      <c r="O54" s="10"/>
      <c r="P54" s="44"/>
      <c r="Q54" s="10"/>
      <c r="R54" s="10"/>
      <c r="S54" s="44"/>
      <c r="T54" s="10"/>
      <c r="U54" s="11"/>
      <c r="V54" s="12"/>
      <c r="W54" s="12"/>
      <c r="X54" s="12"/>
      <c r="Y54" s="12"/>
      <c r="Z54" s="12"/>
    </row>
    <row r="55" spans="1:26" s="45" customFormat="1">
      <c r="A55" s="10"/>
      <c r="B55" s="10"/>
      <c r="C55" s="10"/>
      <c r="D55" s="44"/>
      <c r="E55" s="10"/>
      <c r="F55" s="10"/>
      <c r="G55" s="44"/>
      <c r="H55" s="10"/>
      <c r="I55" s="10"/>
      <c r="J55" s="44"/>
      <c r="K55" s="10"/>
      <c r="L55" s="10"/>
      <c r="M55" s="44"/>
      <c r="N55" s="10"/>
      <c r="O55" s="10"/>
      <c r="P55" s="44"/>
      <c r="Q55" s="10"/>
      <c r="R55" s="10"/>
      <c r="S55" s="44"/>
      <c r="T55" s="10"/>
      <c r="U55" s="11"/>
      <c r="V55" s="12"/>
      <c r="W55" s="12"/>
      <c r="X55" s="12"/>
      <c r="Y55" s="12"/>
      <c r="Z55" s="12"/>
    </row>
    <row r="56" spans="1:26" s="45" customFormat="1">
      <c r="A56" s="10"/>
      <c r="B56" s="10"/>
      <c r="C56" s="10"/>
      <c r="D56" s="44"/>
      <c r="E56" s="10"/>
      <c r="F56" s="10"/>
      <c r="G56" s="44"/>
      <c r="H56" s="10"/>
      <c r="I56" s="10"/>
      <c r="J56" s="44"/>
      <c r="K56" s="10"/>
      <c r="L56" s="10"/>
      <c r="M56" s="44"/>
      <c r="N56" s="10"/>
      <c r="O56" s="10"/>
      <c r="P56" s="44"/>
      <c r="Q56" s="10"/>
      <c r="R56" s="10"/>
      <c r="S56" s="44"/>
      <c r="T56" s="10"/>
      <c r="U56" s="11"/>
      <c r="V56" s="12"/>
      <c r="W56" s="12"/>
      <c r="X56" s="12"/>
      <c r="Y56" s="12"/>
      <c r="Z56" s="12"/>
    </row>
    <row r="57" spans="1:26" s="45" customFormat="1">
      <c r="A57" s="10"/>
      <c r="B57" s="10"/>
      <c r="C57" s="10"/>
      <c r="D57" s="44"/>
      <c r="E57" s="10"/>
      <c r="F57" s="10"/>
      <c r="G57" s="44"/>
      <c r="H57" s="10"/>
      <c r="I57" s="10"/>
      <c r="J57" s="44"/>
      <c r="K57" s="10"/>
      <c r="L57" s="10"/>
      <c r="M57" s="44"/>
      <c r="N57" s="10"/>
      <c r="O57" s="10"/>
      <c r="P57" s="44"/>
      <c r="Q57" s="10"/>
      <c r="R57" s="10"/>
      <c r="S57" s="44"/>
      <c r="T57" s="10"/>
      <c r="U57" s="11"/>
      <c r="V57" s="12"/>
      <c r="W57" s="12"/>
      <c r="X57" s="12"/>
      <c r="Y57" s="12"/>
      <c r="Z57" s="12"/>
    </row>
    <row r="58" spans="1:26" s="45" customFormat="1">
      <c r="A58" s="10"/>
      <c r="B58" s="10"/>
      <c r="C58" s="10"/>
      <c r="D58" s="44"/>
      <c r="E58" s="10"/>
      <c r="F58" s="10"/>
      <c r="G58" s="44"/>
      <c r="H58" s="10"/>
      <c r="I58" s="10"/>
      <c r="J58" s="44"/>
      <c r="K58" s="10"/>
      <c r="L58" s="10"/>
      <c r="M58" s="44"/>
      <c r="N58" s="10"/>
      <c r="O58" s="10"/>
      <c r="P58" s="44"/>
      <c r="Q58" s="10"/>
      <c r="R58" s="10"/>
      <c r="S58" s="44"/>
      <c r="T58" s="10"/>
      <c r="U58" s="11"/>
      <c r="V58" s="12"/>
      <c r="W58" s="12"/>
      <c r="X58" s="12"/>
      <c r="Y58" s="12"/>
      <c r="Z58" s="12"/>
    </row>
    <row r="59" spans="1:26" s="45" customFormat="1">
      <c r="A59" s="10"/>
      <c r="B59" s="10"/>
      <c r="C59" s="10"/>
      <c r="D59" s="44"/>
      <c r="E59" s="10"/>
      <c r="F59" s="10"/>
      <c r="G59" s="44"/>
      <c r="H59" s="10"/>
      <c r="I59" s="10"/>
      <c r="J59" s="44"/>
      <c r="K59" s="10"/>
      <c r="L59" s="10"/>
      <c r="M59" s="44"/>
      <c r="N59" s="10"/>
      <c r="O59" s="10"/>
      <c r="P59" s="44"/>
      <c r="Q59" s="10"/>
      <c r="R59" s="10"/>
      <c r="S59" s="44"/>
      <c r="T59" s="10"/>
      <c r="U59" s="11"/>
      <c r="V59" s="12"/>
      <c r="W59" s="12"/>
      <c r="X59" s="12"/>
      <c r="Y59" s="12"/>
      <c r="Z59" s="12"/>
    </row>
    <row r="60" spans="1:26" s="45" customFormat="1">
      <c r="A60" s="10"/>
      <c r="B60" s="10"/>
      <c r="C60" s="10"/>
      <c r="D60" s="44"/>
      <c r="E60" s="10"/>
      <c r="F60" s="10"/>
      <c r="G60" s="44"/>
      <c r="H60" s="10"/>
      <c r="I60" s="10"/>
      <c r="J60" s="44"/>
      <c r="K60" s="10"/>
      <c r="L60" s="10"/>
      <c r="M60" s="44"/>
      <c r="N60" s="10"/>
      <c r="O60" s="10"/>
      <c r="P60" s="44"/>
      <c r="Q60" s="10"/>
      <c r="R60" s="10"/>
      <c r="S60" s="44"/>
      <c r="T60" s="10"/>
      <c r="U60" s="11"/>
      <c r="V60" s="12"/>
      <c r="W60" s="12"/>
      <c r="X60" s="12"/>
      <c r="Y60" s="12"/>
      <c r="Z60" s="12"/>
    </row>
    <row r="61" spans="1:26" s="45" customFormat="1">
      <c r="A61" s="10"/>
      <c r="B61" s="10"/>
      <c r="C61" s="10"/>
      <c r="D61" s="44"/>
      <c r="E61" s="10"/>
      <c r="F61" s="10"/>
      <c r="G61" s="44"/>
      <c r="H61" s="10"/>
      <c r="I61" s="10"/>
      <c r="J61" s="44"/>
      <c r="K61" s="10"/>
      <c r="L61" s="10"/>
      <c r="M61" s="44"/>
      <c r="N61" s="10"/>
      <c r="O61" s="10"/>
      <c r="P61" s="44"/>
      <c r="Q61" s="10"/>
      <c r="R61" s="10"/>
      <c r="S61" s="44"/>
      <c r="T61" s="10"/>
      <c r="U61" s="11"/>
      <c r="V61" s="12"/>
      <c r="W61" s="12"/>
      <c r="X61" s="12"/>
      <c r="Y61" s="12"/>
      <c r="Z61" s="12"/>
    </row>
    <row r="62" spans="1:26" s="45" customFormat="1">
      <c r="A62" s="10"/>
      <c r="B62" s="10"/>
      <c r="C62" s="10"/>
      <c r="D62" s="44"/>
      <c r="E62" s="10"/>
      <c r="F62" s="10"/>
      <c r="G62" s="44"/>
      <c r="H62" s="10"/>
      <c r="I62" s="10"/>
      <c r="J62" s="44"/>
      <c r="K62" s="10"/>
      <c r="L62" s="10"/>
      <c r="M62" s="44"/>
      <c r="N62" s="10"/>
      <c r="O62" s="10"/>
      <c r="P62" s="44"/>
      <c r="Q62" s="10"/>
      <c r="R62" s="10"/>
      <c r="S62" s="44"/>
      <c r="T62" s="10"/>
      <c r="U62" s="11"/>
      <c r="V62" s="12"/>
      <c r="W62" s="12"/>
      <c r="X62" s="12"/>
      <c r="Y62" s="12"/>
      <c r="Z62" s="12"/>
    </row>
    <row r="63" spans="1:26" s="45" customFormat="1">
      <c r="A63" s="10"/>
      <c r="B63" s="10"/>
      <c r="C63" s="10"/>
      <c r="D63" s="44"/>
      <c r="E63" s="10"/>
      <c r="F63" s="10"/>
      <c r="G63" s="44"/>
      <c r="H63" s="10"/>
      <c r="I63" s="10"/>
      <c r="J63" s="44"/>
      <c r="K63" s="10"/>
      <c r="L63" s="10"/>
      <c r="M63" s="44"/>
      <c r="N63" s="10"/>
      <c r="O63" s="10"/>
      <c r="P63" s="44"/>
      <c r="Q63" s="10"/>
      <c r="R63" s="10"/>
      <c r="S63" s="44"/>
      <c r="T63" s="10"/>
      <c r="U63" s="11"/>
      <c r="V63" s="12"/>
      <c r="W63" s="12"/>
      <c r="X63" s="12"/>
      <c r="Y63" s="12"/>
      <c r="Z63" s="12"/>
    </row>
    <row r="64" spans="1:26" s="45" customFormat="1">
      <c r="A64" s="10"/>
      <c r="B64" s="10"/>
      <c r="C64" s="10"/>
      <c r="D64" s="44"/>
      <c r="E64" s="10"/>
      <c r="F64" s="10"/>
      <c r="G64" s="44"/>
      <c r="H64" s="10"/>
      <c r="I64" s="10"/>
      <c r="J64" s="44"/>
      <c r="K64" s="10"/>
      <c r="L64" s="10"/>
      <c r="M64" s="44"/>
      <c r="N64" s="10"/>
      <c r="O64" s="10"/>
      <c r="P64" s="44"/>
      <c r="Q64" s="10"/>
      <c r="R64" s="10"/>
      <c r="S64" s="44"/>
      <c r="T64" s="10"/>
      <c r="U64" s="11"/>
      <c r="V64" s="12"/>
      <c r="W64" s="12"/>
      <c r="X64" s="12"/>
      <c r="Y64" s="12"/>
      <c r="Z64" s="12"/>
    </row>
    <row r="65" spans="1:26" s="45" customFormat="1">
      <c r="A65" s="10"/>
      <c r="B65" s="10"/>
      <c r="C65" s="10"/>
      <c r="D65" s="44"/>
      <c r="E65" s="10"/>
      <c r="F65" s="10"/>
      <c r="G65" s="44"/>
      <c r="H65" s="10"/>
      <c r="I65" s="10"/>
      <c r="J65" s="44"/>
      <c r="K65" s="10"/>
      <c r="L65" s="10"/>
      <c r="M65" s="44"/>
      <c r="N65" s="10"/>
      <c r="O65" s="10"/>
      <c r="P65" s="44"/>
      <c r="Q65" s="10"/>
      <c r="R65" s="10"/>
      <c r="S65" s="44"/>
      <c r="T65" s="10"/>
      <c r="U65" s="11"/>
      <c r="V65" s="12"/>
      <c r="W65" s="12"/>
      <c r="X65" s="12"/>
      <c r="Y65" s="12"/>
      <c r="Z65" s="12"/>
    </row>
    <row r="66" spans="1:26" ht="33.5" customHeight="1">
      <c r="B66" s="10"/>
      <c r="C66" s="10"/>
      <c r="D66" s="44"/>
      <c r="E66" s="10"/>
      <c r="F66" s="10"/>
      <c r="G66" s="44"/>
      <c r="H66" s="10"/>
      <c r="I66" s="10"/>
      <c r="J66" s="44"/>
      <c r="K66" s="10"/>
      <c r="L66" s="10"/>
      <c r="M66" s="44"/>
      <c r="N66" s="10"/>
      <c r="O66" s="10"/>
      <c r="P66" s="44"/>
      <c r="Q66" s="10"/>
      <c r="R66" s="10"/>
      <c r="S66" s="44"/>
    </row>
    <row r="67" spans="1:26" s="45" customFormat="1">
      <c r="A67" s="10"/>
      <c r="B67" s="10"/>
      <c r="C67" s="10"/>
      <c r="D67" s="44"/>
      <c r="E67" s="10"/>
      <c r="F67" s="10"/>
      <c r="G67" s="44"/>
      <c r="H67" s="10"/>
      <c r="I67" s="10"/>
      <c r="J67" s="44"/>
      <c r="K67" s="10"/>
      <c r="L67" s="10"/>
      <c r="M67" s="44"/>
      <c r="N67" s="10"/>
      <c r="O67" s="10"/>
      <c r="P67" s="44"/>
      <c r="Q67" s="10"/>
      <c r="R67" s="10"/>
      <c r="S67" s="44"/>
      <c r="T67" s="10"/>
      <c r="U67" s="11"/>
      <c r="V67" s="12"/>
      <c r="W67" s="12"/>
      <c r="X67" s="12"/>
      <c r="Y67" s="12"/>
      <c r="Z67" s="12"/>
    </row>
    <row r="68" spans="1:26" s="45" customFormat="1">
      <c r="A68" s="46" t="s">
        <v>29</v>
      </c>
      <c r="B68" s="10"/>
      <c r="C68" s="10"/>
      <c r="D68" s="44"/>
      <c r="E68" s="10"/>
      <c r="F68" s="10"/>
      <c r="G68" s="44"/>
      <c r="H68" s="10"/>
      <c r="I68" s="10"/>
      <c r="J68" s="44"/>
      <c r="K68" s="10"/>
      <c r="L68" s="10"/>
      <c r="M68" s="44"/>
      <c r="N68" s="10"/>
      <c r="O68" s="10"/>
      <c r="P68" s="44"/>
      <c r="Q68" s="10"/>
      <c r="R68" s="10"/>
      <c r="S68" s="44"/>
      <c r="T68" s="10"/>
      <c r="U68" s="11"/>
      <c r="V68" s="12"/>
      <c r="W68" s="12"/>
      <c r="X68" s="12"/>
      <c r="Y68" s="12"/>
      <c r="Z68" s="12"/>
    </row>
    <row r="69" spans="1:26" s="45" customFormat="1">
      <c r="A69" s="46" t="s">
        <v>30</v>
      </c>
      <c r="B69" s="10"/>
      <c r="C69" s="10"/>
      <c r="D69" s="44"/>
      <c r="E69" s="10"/>
      <c r="F69" s="10"/>
      <c r="G69" s="44"/>
      <c r="H69" s="10"/>
      <c r="I69" s="10"/>
      <c r="J69" s="44"/>
      <c r="K69" s="10"/>
      <c r="L69" s="10"/>
      <c r="M69" s="44"/>
      <c r="N69" s="10"/>
      <c r="O69" s="10"/>
      <c r="P69" s="44"/>
      <c r="Q69" s="10"/>
      <c r="R69" s="10"/>
      <c r="S69" s="44"/>
      <c r="T69" s="10"/>
      <c r="U69" s="11"/>
      <c r="V69" s="12"/>
      <c r="W69" s="12"/>
      <c r="X69" s="12"/>
      <c r="Y69" s="12"/>
      <c r="Z69" s="12"/>
    </row>
    <row r="70" spans="1:26" s="45" customFormat="1">
      <c r="A70" s="10"/>
      <c r="B70" s="10"/>
      <c r="C70" s="10"/>
      <c r="D70" s="44"/>
      <c r="E70" s="10"/>
      <c r="F70" s="10"/>
      <c r="G70" s="44"/>
      <c r="H70" s="10"/>
      <c r="I70" s="10"/>
      <c r="J70" s="44"/>
      <c r="K70" s="10"/>
      <c r="L70" s="10"/>
      <c r="M70" s="44"/>
      <c r="N70" s="10"/>
      <c r="O70" s="10"/>
      <c r="P70" s="44"/>
      <c r="Q70" s="10"/>
      <c r="R70" s="10"/>
      <c r="S70" s="44"/>
      <c r="T70" s="10"/>
      <c r="U70" s="11"/>
      <c r="V70" s="12"/>
      <c r="W70" s="12"/>
      <c r="X70" s="12"/>
      <c r="Y70" s="12"/>
      <c r="Z70" s="12"/>
    </row>
    <row r="71" spans="1:26" s="45" customFormat="1">
      <c r="A71" s="10"/>
      <c r="B71" s="10"/>
      <c r="C71" s="10"/>
      <c r="D71" s="44"/>
      <c r="E71" s="10"/>
      <c r="F71" s="10"/>
      <c r="G71" s="44"/>
      <c r="H71" s="10"/>
      <c r="I71" s="10"/>
      <c r="J71" s="44"/>
      <c r="K71" s="10"/>
      <c r="L71" s="10"/>
      <c r="M71" s="44"/>
      <c r="N71" s="10"/>
      <c r="O71" s="10"/>
      <c r="P71" s="44"/>
      <c r="Q71" s="10"/>
      <c r="R71" s="10"/>
      <c r="S71" s="44"/>
      <c r="T71" s="10"/>
      <c r="U71" s="11"/>
      <c r="V71" s="12"/>
      <c r="W71" s="12"/>
      <c r="X71" s="12"/>
      <c r="Y71" s="12"/>
      <c r="Z71" s="12"/>
    </row>
    <row r="72" spans="1:26" s="45" customFormat="1">
      <c r="A72" s="10"/>
      <c r="B72" s="10"/>
      <c r="C72" s="10"/>
      <c r="D72" s="44"/>
      <c r="E72" s="10"/>
      <c r="F72" s="10"/>
      <c r="G72" s="44"/>
      <c r="H72" s="10"/>
      <c r="I72" s="10"/>
      <c r="J72" s="44"/>
      <c r="K72" s="10"/>
      <c r="L72" s="10"/>
      <c r="M72" s="44"/>
      <c r="N72" s="10"/>
      <c r="O72" s="10"/>
      <c r="P72" s="44"/>
      <c r="Q72" s="10"/>
      <c r="R72" s="10"/>
      <c r="S72" s="44"/>
      <c r="T72" s="10"/>
      <c r="U72" s="11"/>
      <c r="V72" s="12"/>
      <c r="W72" s="12"/>
      <c r="X72" s="12"/>
      <c r="Y72" s="12"/>
      <c r="Z72" s="12"/>
    </row>
    <row r="73" spans="1:26" s="45" customFormat="1">
      <c r="A73" s="10"/>
      <c r="B73" s="10"/>
      <c r="C73" s="10"/>
      <c r="D73" s="44"/>
      <c r="E73" s="10"/>
      <c r="F73" s="10"/>
      <c r="G73" s="44"/>
      <c r="H73" s="10"/>
      <c r="I73" s="10"/>
      <c r="J73" s="44"/>
      <c r="K73" s="10"/>
      <c r="L73" s="10"/>
      <c r="M73" s="44"/>
      <c r="N73" s="10"/>
      <c r="O73" s="10"/>
      <c r="P73" s="44"/>
      <c r="Q73" s="10"/>
      <c r="R73" s="10"/>
      <c r="S73" s="44"/>
      <c r="T73" s="10"/>
      <c r="U73" s="11"/>
      <c r="V73" s="12"/>
      <c r="W73" s="12"/>
      <c r="X73" s="12"/>
      <c r="Y73" s="12"/>
      <c r="Z73" s="12"/>
    </row>
    <row r="74" spans="1:26" s="45" customFormat="1">
      <c r="A74" s="10"/>
      <c r="B74" s="10"/>
      <c r="C74" s="10"/>
      <c r="D74" s="44"/>
      <c r="E74" s="10"/>
      <c r="F74" s="10"/>
      <c r="G74" s="44"/>
      <c r="H74" s="10"/>
      <c r="I74" s="10"/>
      <c r="J74" s="44"/>
      <c r="K74" s="10"/>
      <c r="L74" s="10"/>
      <c r="M74" s="44"/>
      <c r="N74" s="10"/>
      <c r="O74" s="10"/>
      <c r="P74" s="44"/>
      <c r="Q74" s="10"/>
      <c r="R74" s="10"/>
      <c r="S74" s="44"/>
      <c r="T74" s="10"/>
      <c r="U74" s="11"/>
      <c r="V74" s="12"/>
      <c r="W74" s="12"/>
      <c r="X74" s="12"/>
      <c r="Y74" s="12"/>
      <c r="Z74" s="12"/>
    </row>
    <row r="75" spans="1:26" s="45" customFormat="1">
      <c r="A75" s="10"/>
      <c r="B75" s="10"/>
      <c r="C75" s="10"/>
      <c r="D75" s="44"/>
      <c r="E75" s="10"/>
      <c r="F75" s="10"/>
      <c r="G75" s="44"/>
      <c r="H75" s="10"/>
      <c r="I75" s="10"/>
      <c r="J75" s="44"/>
      <c r="K75" s="10"/>
      <c r="L75" s="10"/>
      <c r="M75" s="44"/>
      <c r="N75" s="10"/>
      <c r="O75" s="10"/>
      <c r="P75" s="44"/>
      <c r="Q75" s="10"/>
      <c r="R75" s="10"/>
      <c r="S75" s="44"/>
      <c r="T75" s="10"/>
      <c r="U75" s="11"/>
      <c r="V75" s="12"/>
      <c r="W75" s="12"/>
      <c r="X75" s="12"/>
      <c r="Y75" s="12"/>
      <c r="Z75" s="12"/>
    </row>
    <row r="76" spans="1:26" s="45" customFormat="1">
      <c r="A76" s="10"/>
      <c r="B76" s="10"/>
      <c r="C76" s="10"/>
      <c r="D76" s="44"/>
      <c r="E76" s="10"/>
      <c r="F76" s="10"/>
      <c r="G76" s="44"/>
      <c r="H76" s="10"/>
      <c r="I76" s="10"/>
      <c r="J76" s="44"/>
      <c r="K76" s="10"/>
      <c r="L76" s="10"/>
      <c r="M76" s="44"/>
      <c r="N76" s="10"/>
      <c r="O76" s="10"/>
      <c r="P76" s="44"/>
      <c r="Q76" s="10"/>
      <c r="R76" s="10"/>
      <c r="S76" s="44"/>
      <c r="T76" s="10"/>
      <c r="U76" s="11"/>
      <c r="V76" s="12"/>
      <c r="W76" s="12"/>
      <c r="X76" s="12"/>
      <c r="Y76" s="12"/>
      <c r="Z76" s="12"/>
    </row>
    <row r="77" spans="1:26" s="45" customFormat="1">
      <c r="A77" s="10"/>
      <c r="B77" s="10"/>
      <c r="C77" s="10"/>
      <c r="D77" s="44"/>
      <c r="E77" s="10"/>
      <c r="F77" s="10"/>
      <c r="G77" s="44"/>
      <c r="H77" s="10"/>
      <c r="I77" s="10"/>
      <c r="J77" s="44"/>
      <c r="K77" s="10"/>
      <c r="L77" s="10"/>
      <c r="M77" s="44"/>
      <c r="N77" s="10"/>
      <c r="O77" s="10"/>
      <c r="P77" s="44"/>
      <c r="Q77" s="10"/>
      <c r="R77" s="10"/>
      <c r="S77" s="44"/>
      <c r="T77" s="10"/>
      <c r="U77" s="11"/>
      <c r="V77" s="12"/>
      <c r="W77" s="12"/>
      <c r="X77" s="12"/>
      <c r="Y77" s="12"/>
      <c r="Z77" s="12"/>
    </row>
    <row r="78" spans="1:26" s="45" customFormat="1">
      <c r="A78" s="10"/>
      <c r="B78" s="10"/>
      <c r="C78" s="10"/>
      <c r="D78" s="44"/>
      <c r="E78" s="10"/>
      <c r="F78" s="10"/>
      <c r="G78" s="44"/>
      <c r="H78" s="10"/>
      <c r="I78" s="10"/>
      <c r="J78" s="44"/>
      <c r="K78" s="10"/>
      <c r="L78" s="10"/>
      <c r="M78" s="44"/>
      <c r="N78" s="10"/>
      <c r="O78" s="10"/>
      <c r="P78" s="44"/>
      <c r="Q78" s="10"/>
      <c r="R78" s="10"/>
      <c r="S78" s="44"/>
      <c r="T78" s="10"/>
      <c r="U78" s="11"/>
      <c r="V78" s="12"/>
      <c r="W78" s="12"/>
      <c r="X78" s="12"/>
      <c r="Y78" s="12"/>
      <c r="Z78" s="12"/>
    </row>
    <row r="79" spans="1:26" s="45" customFormat="1">
      <c r="A79" s="10"/>
      <c r="B79" s="10"/>
      <c r="C79" s="10"/>
      <c r="D79" s="44"/>
      <c r="E79" s="10"/>
      <c r="F79" s="10"/>
      <c r="G79" s="44"/>
      <c r="H79" s="10"/>
      <c r="I79" s="10"/>
      <c r="J79" s="44"/>
      <c r="K79" s="10"/>
      <c r="L79" s="10"/>
      <c r="M79" s="44"/>
      <c r="N79" s="10"/>
      <c r="O79" s="10"/>
      <c r="P79" s="44"/>
      <c r="Q79" s="10"/>
      <c r="R79" s="10"/>
      <c r="S79" s="44"/>
      <c r="T79" s="10"/>
      <c r="U79" s="11"/>
      <c r="V79" s="12"/>
      <c r="W79" s="12"/>
      <c r="X79" s="12"/>
      <c r="Y79" s="12"/>
      <c r="Z79" s="12"/>
    </row>
    <row r="80" spans="1:26" s="45" customFormat="1">
      <c r="A80" s="10"/>
      <c r="B80" s="10"/>
      <c r="C80" s="10"/>
      <c r="D80" s="44"/>
      <c r="E80" s="10"/>
      <c r="F80" s="10"/>
      <c r="G80" s="44"/>
      <c r="H80" s="10"/>
      <c r="I80" s="10"/>
      <c r="J80" s="44"/>
      <c r="K80" s="10"/>
      <c r="L80" s="10"/>
      <c r="M80" s="44"/>
      <c r="N80" s="10"/>
      <c r="O80" s="10"/>
      <c r="P80" s="44"/>
      <c r="Q80" s="10"/>
      <c r="R80" s="10"/>
      <c r="S80" s="44"/>
      <c r="T80" s="10"/>
      <c r="U80" s="11"/>
      <c r="V80" s="12"/>
      <c r="W80" s="12"/>
      <c r="X80" s="12"/>
      <c r="Y80" s="12"/>
      <c r="Z80" s="12"/>
    </row>
    <row r="81" spans="1:26" s="45" customFormat="1">
      <c r="A81" s="10"/>
      <c r="B81" s="10"/>
      <c r="C81" s="10"/>
      <c r="D81" s="44"/>
      <c r="E81" s="10"/>
      <c r="F81" s="10"/>
      <c r="G81" s="44"/>
      <c r="H81" s="10"/>
      <c r="I81" s="10"/>
      <c r="J81" s="44"/>
      <c r="K81" s="10"/>
      <c r="L81" s="10"/>
      <c r="M81" s="44"/>
      <c r="N81" s="10"/>
      <c r="O81" s="10"/>
      <c r="P81" s="44"/>
      <c r="Q81" s="10"/>
      <c r="R81" s="10"/>
      <c r="S81" s="44"/>
      <c r="T81" s="10"/>
      <c r="U81" s="11"/>
      <c r="V81" s="12"/>
      <c r="W81" s="12"/>
      <c r="X81" s="12"/>
      <c r="Y81" s="12"/>
      <c r="Z81" s="12"/>
    </row>
    <row r="82" spans="1:26" s="45" customFormat="1">
      <c r="A82" s="10"/>
      <c r="B82" s="10"/>
      <c r="C82" s="10"/>
      <c r="D82" s="44"/>
      <c r="E82" s="10"/>
      <c r="F82" s="10"/>
      <c r="G82" s="44"/>
      <c r="H82" s="10"/>
      <c r="I82" s="10"/>
      <c r="J82" s="44"/>
      <c r="K82" s="10"/>
      <c r="L82" s="10"/>
      <c r="M82" s="44"/>
      <c r="N82" s="10"/>
      <c r="O82" s="10"/>
      <c r="P82" s="44"/>
      <c r="Q82" s="10"/>
      <c r="R82" s="10"/>
      <c r="S82" s="44"/>
      <c r="T82" s="10"/>
      <c r="U82" s="11"/>
      <c r="V82" s="12"/>
      <c r="W82" s="12"/>
      <c r="X82" s="12"/>
      <c r="Y82" s="12"/>
      <c r="Z82" s="12"/>
    </row>
    <row r="83" spans="1:26" s="45" customFormat="1">
      <c r="A83" s="10"/>
      <c r="B83" s="10"/>
      <c r="C83" s="10"/>
      <c r="D83" s="44"/>
      <c r="E83" s="10"/>
      <c r="F83" s="10"/>
      <c r="G83" s="44"/>
      <c r="H83" s="10"/>
      <c r="I83" s="10"/>
      <c r="J83" s="44"/>
      <c r="K83" s="10"/>
      <c r="L83" s="10"/>
      <c r="M83" s="44"/>
      <c r="N83" s="10"/>
      <c r="O83" s="10"/>
      <c r="P83" s="44"/>
      <c r="Q83" s="10"/>
      <c r="R83" s="10"/>
      <c r="S83" s="44"/>
      <c r="T83" s="10"/>
      <c r="U83" s="11"/>
      <c r="V83" s="12"/>
      <c r="W83" s="12"/>
      <c r="X83" s="12"/>
      <c r="Y83" s="12"/>
      <c r="Z83" s="12"/>
    </row>
    <row r="84" spans="1:26" s="45" customFormat="1">
      <c r="A84" s="10"/>
      <c r="B84" s="10"/>
      <c r="C84" s="10"/>
      <c r="D84" s="44"/>
      <c r="E84" s="10"/>
      <c r="F84" s="10"/>
      <c r="G84" s="44"/>
      <c r="H84" s="10"/>
      <c r="I84" s="10"/>
      <c r="J84" s="44"/>
      <c r="K84" s="10"/>
      <c r="L84" s="10"/>
      <c r="M84" s="44"/>
      <c r="N84" s="10"/>
      <c r="O84" s="10"/>
      <c r="P84" s="44"/>
      <c r="Q84" s="10"/>
      <c r="R84" s="10"/>
      <c r="S84" s="44"/>
      <c r="T84" s="10"/>
      <c r="U84" s="11"/>
      <c r="V84" s="12"/>
      <c r="W84" s="12"/>
      <c r="X84" s="12"/>
      <c r="Y84" s="12"/>
      <c r="Z84" s="12"/>
    </row>
    <row r="85" spans="1:26" s="45" customFormat="1">
      <c r="A85" s="10"/>
      <c r="B85" s="10"/>
      <c r="C85" s="10"/>
      <c r="D85" s="44"/>
      <c r="E85" s="10"/>
      <c r="F85" s="10"/>
      <c r="G85" s="44"/>
      <c r="H85" s="10"/>
      <c r="I85" s="10"/>
      <c r="J85" s="44"/>
      <c r="K85" s="10"/>
      <c r="L85" s="10"/>
      <c r="M85" s="44"/>
      <c r="N85" s="10"/>
      <c r="O85" s="10"/>
      <c r="P85" s="44"/>
      <c r="Q85" s="10"/>
      <c r="R85" s="10"/>
      <c r="S85" s="44"/>
      <c r="T85" s="10"/>
      <c r="U85" s="11"/>
      <c r="V85" s="12"/>
      <c r="W85" s="12"/>
      <c r="X85" s="12"/>
      <c r="Y85" s="12"/>
      <c r="Z85" s="12"/>
    </row>
    <row r="86" spans="1:26" s="45" customFormat="1">
      <c r="A86" s="10"/>
      <c r="B86" s="10"/>
      <c r="C86" s="10"/>
      <c r="D86" s="44"/>
      <c r="E86" s="10"/>
      <c r="F86" s="10"/>
      <c r="G86" s="44"/>
      <c r="H86" s="10"/>
      <c r="I86" s="10"/>
      <c r="J86" s="44"/>
      <c r="K86" s="10"/>
      <c r="L86" s="10"/>
      <c r="M86" s="44"/>
      <c r="N86" s="10"/>
      <c r="O86" s="10"/>
      <c r="P86" s="44"/>
      <c r="Q86" s="10"/>
      <c r="R86" s="10"/>
      <c r="S86" s="44"/>
      <c r="T86" s="10"/>
      <c r="U86" s="11"/>
      <c r="V86" s="12"/>
      <c r="W86" s="12"/>
      <c r="X86" s="12"/>
      <c r="Y86" s="12"/>
      <c r="Z86" s="12"/>
    </row>
    <row r="87" spans="1:26" s="45" customFormat="1">
      <c r="A87" s="10"/>
      <c r="B87" s="10"/>
      <c r="C87" s="10"/>
      <c r="D87" s="44"/>
      <c r="E87" s="10"/>
      <c r="F87" s="10"/>
      <c r="G87" s="44"/>
      <c r="H87" s="10"/>
      <c r="I87" s="10"/>
      <c r="J87" s="44"/>
      <c r="K87" s="10"/>
      <c r="L87" s="10"/>
      <c r="M87" s="44"/>
      <c r="N87" s="10"/>
      <c r="O87" s="10"/>
      <c r="P87" s="44"/>
      <c r="Q87" s="10"/>
      <c r="R87" s="10"/>
      <c r="S87" s="44"/>
      <c r="T87" s="10"/>
      <c r="U87" s="11"/>
      <c r="V87" s="12"/>
      <c r="W87" s="12"/>
      <c r="X87" s="12"/>
      <c r="Y87" s="12"/>
      <c r="Z87" s="12"/>
    </row>
    <row r="88" spans="1:26" s="45" customFormat="1">
      <c r="A88" s="10"/>
      <c r="B88" s="10"/>
      <c r="C88" s="10"/>
      <c r="D88" s="44"/>
      <c r="E88" s="10"/>
      <c r="F88" s="10"/>
      <c r="G88" s="44"/>
      <c r="H88" s="10"/>
      <c r="I88" s="10"/>
      <c r="J88" s="44"/>
      <c r="K88" s="10"/>
      <c r="L88" s="10"/>
      <c r="M88" s="44"/>
      <c r="N88" s="10"/>
      <c r="O88" s="10"/>
      <c r="P88" s="44"/>
      <c r="Q88" s="10"/>
      <c r="R88" s="10"/>
      <c r="S88" s="44"/>
      <c r="T88" s="10"/>
      <c r="U88" s="11"/>
      <c r="V88" s="12"/>
      <c r="W88" s="12"/>
      <c r="X88" s="12"/>
      <c r="Y88" s="12"/>
      <c r="Z88" s="12"/>
    </row>
    <row r="89" spans="1:26" s="45" customFormat="1">
      <c r="A89" s="10"/>
      <c r="B89" s="10"/>
      <c r="C89" s="10"/>
      <c r="D89" s="44"/>
      <c r="E89" s="10"/>
      <c r="F89" s="10"/>
      <c r="G89" s="44"/>
      <c r="H89" s="10"/>
      <c r="I89" s="10"/>
      <c r="J89" s="44"/>
      <c r="K89" s="10"/>
      <c r="L89" s="10"/>
      <c r="M89" s="44"/>
      <c r="N89" s="10"/>
      <c r="O89" s="10"/>
      <c r="P89" s="44"/>
      <c r="Q89" s="10"/>
      <c r="R89" s="10"/>
      <c r="S89" s="44"/>
      <c r="T89" s="10"/>
      <c r="U89" s="11"/>
      <c r="V89" s="12"/>
      <c r="W89" s="12"/>
      <c r="X89" s="12"/>
      <c r="Y89" s="12"/>
      <c r="Z89" s="12"/>
    </row>
    <row r="90" spans="1:26" s="45" customFormat="1">
      <c r="A90" s="10"/>
      <c r="B90" s="10"/>
      <c r="C90" s="10"/>
      <c r="D90" s="44"/>
      <c r="E90" s="10"/>
      <c r="F90" s="10"/>
      <c r="G90" s="44"/>
      <c r="H90" s="10"/>
      <c r="I90" s="10"/>
      <c r="J90" s="44"/>
      <c r="K90" s="10"/>
      <c r="L90" s="10"/>
      <c r="M90" s="44"/>
      <c r="N90" s="10"/>
      <c r="O90" s="10"/>
      <c r="P90" s="44"/>
      <c r="Q90" s="10"/>
      <c r="R90" s="10"/>
      <c r="S90" s="44"/>
      <c r="T90" s="10"/>
      <c r="U90" s="11"/>
      <c r="V90" s="12"/>
      <c r="W90" s="12"/>
      <c r="X90" s="12"/>
      <c r="Y90" s="12"/>
      <c r="Z90" s="12"/>
    </row>
    <row r="91" spans="1:26" s="45" customFormat="1">
      <c r="A91" s="10"/>
      <c r="B91" s="10"/>
      <c r="C91" s="10"/>
      <c r="D91" s="44"/>
      <c r="E91" s="10"/>
      <c r="F91" s="10"/>
      <c r="G91" s="44"/>
      <c r="H91" s="10"/>
      <c r="I91" s="10"/>
      <c r="J91" s="44"/>
      <c r="K91" s="10"/>
      <c r="L91" s="10"/>
      <c r="M91" s="44"/>
      <c r="N91" s="10"/>
      <c r="O91" s="10"/>
      <c r="P91" s="44"/>
      <c r="Q91" s="10"/>
      <c r="R91" s="10"/>
      <c r="S91" s="44"/>
      <c r="T91" s="10"/>
      <c r="U91" s="11"/>
      <c r="V91" s="12"/>
      <c r="W91" s="12"/>
      <c r="X91" s="12"/>
      <c r="Y91" s="12"/>
      <c r="Z91" s="12"/>
    </row>
    <row r="92" spans="1:26" s="45" customFormat="1">
      <c r="A92" s="10"/>
      <c r="B92" s="10"/>
      <c r="C92" s="10"/>
      <c r="D92" s="44"/>
      <c r="E92" s="10"/>
      <c r="F92" s="10"/>
      <c r="G92" s="44"/>
      <c r="H92" s="10"/>
      <c r="I92" s="10"/>
      <c r="J92" s="44"/>
      <c r="K92" s="10"/>
      <c r="L92" s="10"/>
      <c r="M92" s="44"/>
      <c r="N92" s="10"/>
      <c r="O92" s="10"/>
      <c r="P92" s="44"/>
      <c r="Q92" s="10"/>
      <c r="R92" s="10"/>
      <c r="S92" s="44"/>
      <c r="T92" s="10"/>
      <c r="U92" s="11"/>
      <c r="V92" s="12"/>
      <c r="W92" s="12"/>
      <c r="X92" s="12"/>
      <c r="Y92" s="12"/>
      <c r="Z92" s="12"/>
    </row>
    <row r="93" spans="1:26" s="45" customFormat="1">
      <c r="A93" s="10"/>
      <c r="B93" s="10"/>
      <c r="C93" s="10"/>
      <c r="D93" s="44"/>
      <c r="E93" s="10"/>
      <c r="F93" s="10"/>
      <c r="G93" s="44"/>
      <c r="H93" s="10"/>
      <c r="I93" s="10"/>
      <c r="J93" s="44"/>
      <c r="K93" s="10"/>
      <c r="L93" s="10"/>
      <c r="M93" s="44"/>
      <c r="N93" s="10"/>
      <c r="O93" s="10"/>
      <c r="P93" s="44"/>
      <c r="Q93" s="10"/>
      <c r="R93" s="10"/>
      <c r="S93" s="44"/>
      <c r="T93" s="10"/>
      <c r="U93" s="11"/>
      <c r="V93" s="12"/>
      <c r="W93" s="12"/>
      <c r="X93" s="12"/>
      <c r="Y93" s="12"/>
      <c r="Z93" s="12"/>
    </row>
    <row r="94" spans="1:26" s="45" customFormat="1">
      <c r="A94" s="10"/>
      <c r="B94" s="10"/>
      <c r="C94" s="10"/>
      <c r="D94" s="44"/>
      <c r="E94" s="10"/>
      <c r="F94" s="10"/>
      <c r="G94" s="44"/>
      <c r="H94" s="10"/>
      <c r="I94" s="10"/>
      <c r="J94" s="44"/>
      <c r="K94" s="10"/>
      <c r="L94" s="10"/>
      <c r="M94" s="44"/>
      <c r="N94" s="10"/>
      <c r="O94" s="10"/>
      <c r="P94" s="44"/>
      <c r="Q94" s="10"/>
      <c r="R94" s="10"/>
      <c r="S94" s="44"/>
      <c r="T94" s="10"/>
      <c r="U94" s="11"/>
      <c r="V94" s="12"/>
      <c r="W94" s="12"/>
      <c r="X94" s="12"/>
      <c r="Y94" s="12"/>
      <c r="Z94" s="12"/>
    </row>
    <row r="95" spans="1:26" s="45" customFormat="1">
      <c r="A95" s="10"/>
      <c r="B95" s="10"/>
      <c r="C95" s="10"/>
      <c r="D95" s="44"/>
      <c r="E95" s="10"/>
      <c r="F95" s="10"/>
      <c r="G95" s="44"/>
      <c r="H95" s="10"/>
      <c r="I95" s="10"/>
      <c r="J95" s="44"/>
      <c r="K95" s="10"/>
      <c r="L95" s="10"/>
      <c r="M95" s="44"/>
      <c r="N95" s="10"/>
      <c r="O95" s="10"/>
      <c r="P95" s="44"/>
      <c r="Q95" s="10"/>
      <c r="R95" s="10"/>
      <c r="S95" s="44"/>
      <c r="T95" s="10"/>
      <c r="U95" s="11"/>
      <c r="V95" s="12"/>
      <c r="W95" s="12"/>
      <c r="X95" s="12"/>
      <c r="Y95" s="12"/>
      <c r="Z95" s="12"/>
    </row>
    <row r="96" spans="1:26" s="45" customFormat="1">
      <c r="A96" s="10"/>
      <c r="B96" s="10"/>
      <c r="C96" s="10"/>
      <c r="D96" s="44"/>
      <c r="E96" s="10"/>
      <c r="F96" s="10"/>
      <c r="G96" s="44"/>
      <c r="H96" s="10"/>
      <c r="I96" s="10"/>
      <c r="J96" s="44"/>
      <c r="K96" s="10"/>
      <c r="L96" s="10"/>
      <c r="M96" s="44"/>
      <c r="N96" s="10"/>
      <c r="O96" s="10"/>
      <c r="P96" s="44"/>
      <c r="Q96" s="10"/>
      <c r="R96" s="10"/>
      <c r="S96" s="44"/>
      <c r="T96" s="10"/>
      <c r="U96" s="11"/>
      <c r="V96" s="12"/>
      <c r="W96" s="12"/>
      <c r="X96" s="12"/>
      <c r="Y96" s="12"/>
      <c r="Z96" s="12"/>
    </row>
    <row r="97" spans="1:26" s="45" customFormat="1">
      <c r="A97" s="10"/>
      <c r="B97" s="10"/>
      <c r="C97" s="10"/>
      <c r="D97" s="44"/>
      <c r="E97" s="10"/>
      <c r="F97" s="10"/>
      <c r="G97" s="44"/>
      <c r="H97" s="10"/>
      <c r="I97" s="10"/>
      <c r="J97" s="44"/>
      <c r="K97" s="10"/>
      <c r="L97" s="10"/>
      <c r="M97" s="44"/>
      <c r="N97" s="10"/>
      <c r="O97" s="10"/>
      <c r="P97" s="44"/>
      <c r="Q97" s="10"/>
      <c r="R97" s="10"/>
      <c r="S97" s="44"/>
      <c r="T97" s="10"/>
      <c r="U97" s="11"/>
      <c r="V97" s="12"/>
      <c r="W97" s="12"/>
      <c r="X97" s="12"/>
      <c r="Y97" s="12"/>
      <c r="Z97" s="12"/>
    </row>
    <row r="98" spans="1:26" s="45" customFormat="1">
      <c r="A98" s="10"/>
      <c r="B98" s="10"/>
      <c r="C98" s="10"/>
      <c r="D98" s="44"/>
      <c r="E98" s="10"/>
      <c r="F98" s="10"/>
      <c r="G98" s="44"/>
      <c r="H98" s="10"/>
      <c r="I98" s="10"/>
      <c r="J98" s="44"/>
      <c r="K98" s="10"/>
      <c r="L98" s="10"/>
      <c r="M98" s="44"/>
      <c r="N98" s="10"/>
      <c r="O98" s="10"/>
      <c r="P98" s="44"/>
      <c r="Q98" s="10"/>
      <c r="R98" s="10"/>
      <c r="S98" s="44"/>
      <c r="T98" s="10"/>
      <c r="U98" s="11"/>
      <c r="V98" s="12"/>
      <c r="W98" s="12"/>
      <c r="X98" s="12"/>
      <c r="Y98" s="12"/>
      <c r="Z98" s="12"/>
    </row>
    <row r="99" spans="1:26" s="45" customFormat="1">
      <c r="A99" s="10"/>
      <c r="B99" s="10"/>
      <c r="C99" s="10"/>
      <c r="D99" s="44"/>
      <c r="E99" s="10"/>
      <c r="F99" s="10"/>
      <c r="G99" s="44"/>
      <c r="H99" s="10"/>
      <c r="I99" s="10"/>
      <c r="J99" s="44"/>
      <c r="K99" s="10"/>
      <c r="L99" s="10"/>
      <c r="M99" s="44"/>
      <c r="N99" s="10"/>
      <c r="O99" s="10"/>
      <c r="P99" s="44"/>
      <c r="Q99" s="10"/>
      <c r="R99" s="10"/>
      <c r="S99" s="44"/>
      <c r="T99" s="10"/>
      <c r="U99" s="11"/>
      <c r="V99" s="12"/>
      <c r="W99" s="12"/>
      <c r="X99" s="12"/>
      <c r="Y99" s="12"/>
      <c r="Z99" s="12"/>
    </row>
    <row r="100" spans="1:26" s="45" customFormat="1">
      <c r="A100" s="10"/>
      <c r="B100" s="10"/>
      <c r="C100" s="10"/>
      <c r="D100" s="44"/>
      <c r="E100" s="10"/>
      <c r="F100" s="10"/>
      <c r="G100" s="44"/>
      <c r="H100" s="10"/>
      <c r="I100" s="10"/>
      <c r="J100" s="44"/>
      <c r="K100" s="10"/>
      <c r="L100" s="10"/>
      <c r="M100" s="44"/>
      <c r="N100" s="10"/>
      <c r="O100" s="10"/>
      <c r="P100" s="44"/>
      <c r="Q100" s="10"/>
      <c r="R100" s="10"/>
      <c r="S100" s="44"/>
      <c r="T100" s="10"/>
      <c r="U100" s="11"/>
      <c r="V100" s="12"/>
      <c r="W100" s="12"/>
      <c r="X100" s="12"/>
      <c r="Y100" s="12"/>
      <c r="Z100" s="12"/>
    </row>
    <row r="101" spans="1:26" s="45" customFormat="1">
      <c r="A101" s="10"/>
      <c r="B101" s="10"/>
      <c r="C101" s="10"/>
      <c r="D101" s="44"/>
      <c r="E101" s="10"/>
      <c r="F101" s="10"/>
      <c r="G101" s="44"/>
      <c r="H101" s="10"/>
      <c r="I101" s="10"/>
      <c r="J101" s="44"/>
      <c r="K101" s="10"/>
      <c r="L101" s="10"/>
      <c r="M101" s="44"/>
      <c r="N101" s="10"/>
      <c r="O101" s="10"/>
      <c r="P101" s="44"/>
      <c r="Q101" s="10"/>
      <c r="R101" s="10"/>
      <c r="S101" s="44"/>
      <c r="T101" s="10"/>
      <c r="U101" s="11"/>
      <c r="V101" s="12"/>
      <c r="W101" s="12"/>
      <c r="X101" s="12"/>
      <c r="Y101" s="12"/>
      <c r="Z101" s="12"/>
    </row>
    <row r="102" spans="1:26" s="45" customFormat="1">
      <c r="A102" s="10"/>
      <c r="B102" s="10"/>
      <c r="C102" s="10"/>
      <c r="D102" s="44"/>
      <c r="E102" s="10"/>
      <c r="F102" s="10"/>
      <c r="G102" s="44"/>
      <c r="H102" s="10"/>
      <c r="I102" s="10"/>
      <c r="J102" s="44"/>
      <c r="K102" s="10"/>
      <c r="L102" s="10"/>
      <c r="M102" s="44"/>
      <c r="N102" s="10"/>
      <c r="O102" s="10"/>
      <c r="P102" s="44"/>
      <c r="Q102" s="10"/>
      <c r="R102" s="10"/>
      <c r="S102" s="44"/>
      <c r="T102" s="10"/>
      <c r="U102" s="11"/>
      <c r="V102" s="12"/>
      <c r="W102" s="12"/>
      <c r="X102" s="12"/>
      <c r="Y102" s="12"/>
      <c r="Z102" s="12"/>
    </row>
    <row r="103" spans="1:26" s="45" customFormat="1">
      <c r="A103" s="10"/>
      <c r="B103" s="10"/>
      <c r="C103" s="10"/>
      <c r="D103" s="44"/>
      <c r="E103" s="10"/>
      <c r="F103" s="10"/>
      <c r="G103" s="44"/>
      <c r="H103" s="10"/>
      <c r="I103" s="10"/>
      <c r="J103" s="44"/>
      <c r="K103" s="10"/>
      <c r="L103" s="10"/>
      <c r="M103" s="44"/>
      <c r="N103" s="10"/>
      <c r="O103" s="10"/>
      <c r="P103" s="44"/>
      <c r="Q103" s="10"/>
      <c r="R103" s="10"/>
      <c r="S103" s="44"/>
      <c r="T103" s="10"/>
      <c r="U103" s="11"/>
      <c r="V103" s="12"/>
      <c r="W103" s="12"/>
      <c r="X103" s="12"/>
      <c r="Y103" s="12"/>
      <c r="Z103" s="12"/>
    </row>
    <row r="104" spans="1:26" s="45" customFormat="1">
      <c r="A104" s="10"/>
      <c r="B104" s="10"/>
      <c r="C104" s="10"/>
      <c r="D104" s="44"/>
      <c r="E104" s="10"/>
      <c r="F104" s="10"/>
      <c r="G104" s="44"/>
      <c r="H104" s="10"/>
      <c r="I104" s="10"/>
      <c r="J104" s="44"/>
      <c r="K104" s="10"/>
      <c r="L104" s="10"/>
      <c r="M104" s="44"/>
      <c r="N104" s="10"/>
      <c r="O104" s="10"/>
      <c r="P104" s="44"/>
      <c r="Q104" s="10"/>
      <c r="R104" s="10"/>
      <c r="S104" s="44"/>
      <c r="T104" s="10"/>
      <c r="U104" s="11"/>
      <c r="V104" s="12"/>
      <c r="W104" s="12"/>
      <c r="X104" s="12"/>
      <c r="Y104" s="12"/>
      <c r="Z104" s="12"/>
    </row>
    <row r="105" spans="1:26" s="45" customFormat="1">
      <c r="A105" s="10"/>
      <c r="B105" s="10"/>
      <c r="C105" s="10"/>
      <c r="D105" s="44"/>
      <c r="E105" s="10"/>
      <c r="F105" s="10"/>
      <c r="G105" s="44"/>
      <c r="H105" s="10"/>
      <c r="I105" s="10"/>
      <c r="J105" s="44"/>
      <c r="K105" s="10"/>
      <c r="L105" s="10"/>
      <c r="M105" s="44"/>
      <c r="N105" s="10"/>
      <c r="O105" s="10"/>
      <c r="P105" s="44"/>
      <c r="Q105" s="10"/>
      <c r="R105" s="10"/>
      <c r="S105" s="44"/>
      <c r="T105" s="10"/>
      <c r="U105" s="11"/>
      <c r="V105" s="12"/>
      <c r="W105" s="12"/>
      <c r="X105" s="12"/>
      <c r="Y105" s="12"/>
      <c r="Z105" s="12"/>
    </row>
    <row r="106" spans="1:26" s="45" customFormat="1">
      <c r="A106" s="10"/>
      <c r="B106" s="10"/>
      <c r="C106" s="10"/>
      <c r="D106" s="44"/>
      <c r="E106" s="10"/>
      <c r="F106" s="10"/>
      <c r="G106" s="44"/>
      <c r="H106" s="10"/>
      <c r="I106" s="10"/>
      <c r="J106" s="44"/>
      <c r="K106" s="10"/>
      <c r="L106" s="10"/>
      <c r="M106" s="44"/>
      <c r="N106" s="10"/>
      <c r="O106" s="10"/>
      <c r="P106" s="44"/>
      <c r="Q106" s="10"/>
      <c r="R106" s="10"/>
      <c r="S106" s="44"/>
      <c r="T106" s="10"/>
      <c r="U106" s="11"/>
      <c r="V106" s="12"/>
      <c r="W106" s="12"/>
      <c r="X106" s="12"/>
      <c r="Y106" s="12"/>
      <c r="Z106" s="12"/>
    </row>
    <row r="107" spans="1:26" s="45" customFormat="1">
      <c r="A107" s="10"/>
      <c r="B107" s="10"/>
      <c r="C107" s="10"/>
      <c r="D107" s="44"/>
      <c r="E107" s="10"/>
      <c r="F107" s="10"/>
      <c r="G107" s="44"/>
      <c r="H107" s="10"/>
      <c r="I107" s="10"/>
      <c r="J107" s="44"/>
      <c r="K107" s="10"/>
      <c r="L107" s="10"/>
      <c r="M107" s="44"/>
      <c r="N107" s="10"/>
      <c r="O107" s="10"/>
      <c r="P107" s="44"/>
      <c r="Q107" s="10"/>
      <c r="R107" s="10"/>
      <c r="S107" s="44"/>
      <c r="T107" s="10"/>
      <c r="U107" s="11"/>
      <c r="V107" s="12"/>
      <c r="W107" s="12"/>
      <c r="X107" s="12"/>
      <c r="Y107" s="12"/>
      <c r="Z107" s="12"/>
    </row>
    <row r="108" spans="1:26" s="45" customFormat="1">
      <c r="A108" s="10"/>
      <c r="B108" s="10"/>
      <c r="C108" s="10"/>
      <c r="D108" s="44"/>
      <c r="E108" s="10"/>
      <c r="F108" s="10"/>
      <c r="G108" s="44"/>
      <c r="H108" s="10"/>
      <c r="I108" s="10"/>
      <c r="J108" s="44"/>
      <c r="K108" s="10"/>
      <c r="L108" s="10"/>
      <c r="M108" s="44"/>
      <c r="N108" s="10"/>
      <c r="O108" s="10"/>
      <c r="P108" s="44"/>
      <c r="Q108" s="10"/>
      <c r="R108" s="10"/>
      <c r="S108" s="44"/>
      <c r="T108" s="10"/>
      <c r="U108" s="11"/>
      <c r="V108" s="12"/>
      <c r="W108" s="12"/>
      <c r="X108" s="12"/>
      <c r="Y108" s="12"/>
      <c r="Z108" s="12"/>
    </row>
    <row r="109" spans="1:26" s="45" customFormat="1">
      <c r="A109" s="10"/>
      <c r="B109" s="10"/>
      <c r="C109" s="10"/>
      <c r="D109" s="44"/>
      <c r="E109" s="10"/>
      <c r="F109" s="10"/>
      <c r="G109" s="44"/>
      <c r="H109" s="10"/>
      <c r="I109" s="10"/>
      <c r="J109" s="44"/>
      <c r="K109" s="10"/>
      <c r="L109" s="10"/>
      <c r="M109" s="44"/>
      <c r="N109" s="10"/>
      <c r="O109" s="10"/>
      <c r="P109" s="44"/>
      <c r="Q109" s="10"/>
      <c r="R109" s="10"/>
      <c r="S109" s="44"/>
      <c r="T109" s="10"/>
      <c r="U109" s="11"/>
      <c r="V109" s="12"/>
      <c r="W109" s="12"/>
      <c r="X109" s="12"/>
      <c r="Y109" s="12"/>
      <c r="Z109" s="12"/>
    </row>
    <row r="110" spans="1:26" s="45" customFormat="1">
      <c r="A110" s="10"/>
      <c r="B110" s="10"/>
      <c r="C110" s="10"/>
      <c r="D110" s="44"/>
      <c r="E110" s="10"/>
      <c r="F110" s="10"/>
      <c r="G110" s="44"/>
      <c r="H110" s="10"/>
      <c r="I110" s="10"/>
      <c r="J110" s="44"/>
      <c r="K110" s="10"/>
      <c r="L110" s="10"/>
      <c r="M110" s="44"/>
      <c r="N110" s="10"/>
      <c r="O110" s="10"/>
      <c r="P110" s="44"/>
      <c r="Q110" s="10"/>
      <c r="R110" s="10"/>
      <c r="S110" s="44"/>
      <c r="T110" s="10"/>
      <c r="U110" s="11"/>
      <c r="V110" s="12"/>
      <c r="W110" s="12"/>
      <c r="X110" s="12"/>
      <c r="Y110" s="12"/>
      <c r="Z110" s="12"/>
    </row>
    <row r="111" spans="1:26" s="45" customFormat="1">
      <c r="A111" s="10"/>
      <c r="B111" s="10"/>
      <c r="C111" s="10"/>
      <c r="D111" s="44"/>
      <c r="E111" s="10"/>
      <c r="F111" s="10"/>
      <c r="G111" s="44"/>
      <c r="H111" s="10"/>
      <c r="I111" s="10"/>
      <c r="J111" s="44"/>
      <c r="K111" s="10"/>
      <c r="L111" s="10"/>
      <c r="M111" s="44"/>
      <c r="N111" s="10"/>
      <c r="O111" s="10"/>
      <c r="P111" s="44"/>
      <c r="Q111" s="10"/>
      <c r="R111" s="10"/>
      <c r="S111" s="44"/>
      <c r="T111" s="10"/>
      <c r="U111" s="11"/>
      <c r="V111" s="12"/>
      <c r="W111" s="12"/>
      <c r="X111" s="12"/>
      <c r="Y111" s="12"/>
      <c r="Z111" s="12"/>
    </row>
    <row r="112" spans="1:26" s="45" customFormat="1">
      <c r="A112" s="10"/>
      <c r="B112" s="10"/>
      <c r="C112" s="10"/>
      <c r="D112" s="44"/>
      <c r="E112" s="10"/>
      <c r="F112" s="10"/>
      <c r="G112" s="44"/>
      <c r="H112" s="10"/>
      <c r="I112" s="10"/>
      <c r="J112" s="44"/>
      <c r="K112" s="10"/>
      <c r="L112" s="10"/>
      <c r="M112" s="44"/>
      <c r="N112" s="10"/>
      <c r="O112" s="10"/>
      <c r="P112" s="44"/>
      <c r="Q112" s="10"/>
      <c r="R112" s="10"/>
      <c r="S112" s="44"/>
      <c r="T112" s="10"/>
      <c r="U112" s="11"/>
      <c r="V112" s="12"/>
      <c r="W112" s="12"/>
      <c r="X112" s="12"/>
      <c r="Y112" s="12"/>
      <c r="Z112" s="12"/>
    </row>
    <row r="113" spans="1:26" s="45" customFormat="1">
      <c r="A113" s="10"/>
      <c r="B113" s="10"/>
      <c r="C113" s="10"/>
      <c r="D113" s="44"/>
      <c r="E113" s="10"/>
      <c r="F113" s="10"/>
      <c r="G113" s="44"/>
      <c r="H113" s="10"/>
      <c r="I113" s="10"/>
      <c r="J113" s="44"/>
      <c r="K113" s="10"/>
      <c r="L113" s="10"/>
      <c r="M113" s="44"/>
      <c r="N113" s="10"/>
      <c r="O113" s="10"/>
      <c r="P113" s="44"/>
      <c r="Q113" s="10"/>
      <c r="R113" s="10"/>
      <c r="S113" s="44"/>
      <c r="T113" s="10"/>
      <c r="U113" s="11"/>
      <c r="V113" s="12"/>
      <c r="W113" s="12"/>
      <c r="X113" s="12"/>
      <c r="Y113" s="12"/>
      <c r="Z113" s="12"/>
    </row>
    <row r="114" spans="1:26" s="45" customFormat="1">
      <c r="A114" s="10"/>
      <c r="B114" s="10"/>
      <c r="C114" s="10"/>
      <c r="D114" s="44"/>
      <c r="E114" s="10"/>
      <c r="F114" s="10"/>
      <c r="G114" s="44"/>
      <c r="H114" s="10"/>
      <c r="I114" s="10"/>
      <c r="J114" s="44"/>
      <c r="K114" s="10"/>
      <c r="L114" s="10"/>
      <c r="M114" s="44"/>
      <c r="N114" s="10"/>
      <c r="O114" s="10"/>
      <c r="P114" s="44"/>
      <c r="Q114" s="10"/>
      <c r="R114" s="10"/>
      <c r="S114" s="44"/>
      <c r="T114" s="10"/>
      <c r="U114" s="11"/>
      <c r="V114" s="12"/>
      <c r="W114" s="12"/>
      <c r="X114" s="12"/>
      <c r="Y114" s="12"/>
      <c r="Z114" s="12"/>
    </row>
    <row r="115" spans="1:26" s="45" customFormat="1">
      <c r="A115" s="10"/>
      <c r="B115" s="10"/>
      <c r="C115" s="10"/>
      <c r="D115" s="44"/>
      <c r="E115" s="10"/>
      <c r="F115" s="10"/>
      <c r="G115" s="44"/>
      <c r="H115" s="10"/>
      <c r="I115" s="10"/>
      <c r="J115" s="44"/>
      <c r="K115" s="10"/>
      <c r="L115" s="10"/>
      <c r="M115" s="44"/>
      <c r="N115" s="10"/>
      <c r="O115" s="10"/>
      <c r="P115" s="44"/>
      <c r="Q115" s="10"/>
      <c r="R115" s="10"/>
      <c r="S115" s="44"/>
      <c r="T115" s="10"/>
      <c r="U115" s="11"/>
      <c r="V115" s="12"/>
      <c r="W115" s="12"/>
      <c r="X115" s="12"/>
      <c r="Y115" s="12"/>
      <c r="Z115" s="12"/>
    </row>
    <row r="116" spans="1:26" s="45" customFormat="1">
      <c r="A116" s="10"/>
      <c r="B116" s="10"/>
      <c r="C116" s="10"/>
      <c r="D116" s="44"/>
      <c r="E116" s="10"/>
      <c r="F116" s="10"/>
      <c r="G116" s="44"/>
      <c r="H116" s="10"/>
      <c r="I116" s="10"/>
      <c r="J116" s="44"/>
      <c r="K116" s="10"/>
      <c r="L116" s="10"/>
      <c r="M116" s="44"/>
      <c r="N116" s="10"/>
      <c r="O116" s="10"/>
      <c r="P116" s="44"/>
      <c r="Q116" s="10"/>
      <c r="R116" s="10"/>
      <c r="S116" s="44"/>
      <c r="T116" s="10"/>
      <c r="U116" s="11"/>
      <c r="V116" s="12"/>
      <c r="W116" s="12"/>
      <c r="X116" s="12"/>
      <c r="Y116" s="12"/>
      <c r="Z116" s="12"/>
    </row>
    <row r="117" spans="1:26" s="45" customFormat="1">
      <c r="A117" s="10"/>
      <c r="B117" s="10"/>
      <c r="C117" s="10"/>
      <c r="D117" s="44"/>
      <c r="E117" s="10"/>
      <c r="F117" s="10"/>
      <c r="G117" s="44"/>
      <c r="H117" s="10"/>
      <c r="I117" s="10"/>
      <c r="J117" s="44"/>
      <c r="K117" s="10"/>
      <c r="L117" s="10"/>
      <c r="M117" s="44"/>
      <c r="N117" s="10"/>
      <c r="O117" s="10"/>
      <c r="P117" s="44"/>
      <c r="Q117" s="10" t="s">
        <v>31</v>
      </c>
      <c r="R117" s="10"/>
      <c r="S117" s="44"/>
      <c r="T117" s="10"/>
      <c r="U117" s="11"/>
      <c r="V117" s="12"/>
      <c r="W117" s="12"/>
      <c r="X117" s="12"/>
      <c r="Y117" s="12"/>
      <c r="Z117" s="12"/>
    </row>
    <row r="118" spans="1:26" s="45" customFormat="1">
      <c r="A118" s="10"/>
      <c r="B118" s="10"/>
      <c r="C118" s="10"/>
      <c r="D118" s="44"/>
      <c r="E118" s="10"/>
      <c r="F118" s="10"/>
      <c r="G118" s="44"/>
      <c r="H118" s="10"/>
      <c r="I118" s="10"/>
      <c r="J118" s="44"/>
      <c r="K118" s="10"/>
      <c r="L118" s="10"/>
      <c r="M118" s="44"/>
      <c r="N118" s="10"/>
      <c r="O118" s="10"/>
      <c r="P118" s="44"/>
      <c r="Q118" s="10"/>
      <c r="R118" s="10"/>
      <c r="S118" s="44"/>
      <c r="T118" s="10"/>
      <c r="U118" s="11"/>
      <c r="V118" s="12"/>
      <c r="W118" s="12"/>
      <c r="X118" s="12"/>
      <c r="Y118" s="12"/>
      <c r="Z118" s="12"/>
    </row>
    <row r="119" spans="1:26" s="45" customFormat="1">
      <c r="A119" s="10"/>
      <c r="B119" s="10"/>
      <c r="C119" s="10"/>
      <c r="D119" s="44"/>
      <c r="E119" s="10"/>
      <c r="F119" s="10"/>
      <c r="G119" s="44"/>
      <c r="H119" s="10"/>
      <c r="I119" s="10"/>
      <c r="J119" s="44"/>
      <c r="K119" s="10"/>
      <c r="L119" s="10"/>
      <c r="M119" s="44"/>
      <c r="N119" s="10"/>
      <c r="O119" s="10"/>
      <c r="P119" s="44"/>
      <c r="Q119" s="10"/>
      <c r="R119" s="10"/>
      <c r="S119" s="44"/>
      <c r="T119" s="10"/>
      <c r="U119" s="11"/>
      <c r="V119" s="12"/>
      <c r="W119" s="12"/>
      <c r="X119" s="12"/>
      <c r="Y119" s="12"/>
      <c r="Z119" s="12"/>
    </row>
    <row r="120" spans="1:26" s="45" customFormat="1">
      <c r="A120" s="10"/>
      <c r="B120" s="10"/>
      <c r="C120" s="10"/>
      <c r="D120" s="44"/>
      <c r="E120" s="10"/>
      <c r="F120" s="10"/>
      <c r="G120" s="44"/>
      <c r="H120" s="10"/>
      <c r="I120" s="10"/>
      <c r="J120" s="44"/>
      <c r="K120" s="10"/>
      <c r="L120" s="10"/>
      <c r="M120" s="44"/>
      <c r="N120" s="10"/>
      <c r="O120" s="10"/>
      <c r="P120" s="44"/>
      <c r="Q120" s="10"/>
      <c r="R120" s="10"/>
      <c r="S120" s="44"/>
      <c r="T120" s="10"/>
      <c r="U120" s="11"/>
      <c r="V120" s="12"/>
      <c r="W120" s="12"/>
      <c r="X120" s="12"/>
      <c r="Y120" s="12"/>
      <c r="Z120" s="12"/>
    </row>
    <row r="121" spans="1:26" s="45" customFormat="1">
      <c r="A121" s="10"/>
      <c r="B121" s="10"/>
      <c r="C121" s="10"/>
      <c r="D121" s="44"/>
      <c r="E121" s="10"/>
      <c r="F121" s="10"/>
      <c r="G121" s="44"/>
      <c r="H121" s="10"/>
      <c r="I121" s="10"/>
      <c r="J121" s="44"/>
      <c r="K121" s="10"/>
      <c r="L121" s="10"/>
      <c r="M121" s="44"/>
      <c r="N121" s="10"/>
      <c r="O121" s="10"/>
      <c r="P121" s="44"/>
      <c r="Q121" s="10"/>
      <c r="R121" s="10"/>
      <c r="S121" s="44"/>
      <c r="T121" s="10"/>
      <c r="U121" s="11"/>
      <c r="V121" s="12"/>
      <c r="W121" s="12"/>
      <c r="X121" s="12"/>
      <c r="Y121" s="12"/>
      <c r="Z121" s="12"/>
    </row>
    <row r="122" spans="1:26" s="45" customFormat="1">
      <c r="A122" s="10"/>
      <c r="B122" s="10"/>
      <c r="C122" s="10"/>
      <c r="D122" s="44"/>
      <c r="E122" s="10"/>
      <c r="F122" s="10"/>
      <c r="G122" s="44"/>
      <c r="H122" s="10"/>
      <c r="I122" s="10"/>
      <c r="J122" s="44"/>
      <c r="K122" s="10"/>
      <c r="L122" s="10"/>
      <c r="M122" s="44"/>
      <c r="N122" s="10"/>
      <c r="O122" s="10"/>
      <c r="P122" s="44"/>
      <c r="Q122" s="10"/>
      <c r="R122" s="10"/>
      <c r="S122" s="44"/>
      <c r="T122" s="10"/>
      <c r="U122" s="11"/>
      <c r="V122" s="12"/>
      <c r="W122" s="12"/>
      <c r="X122" s="12"/>
      <c r="Y122" s="12"/>
      <c r="Z122" s="12"/>
    </row>
    <row r="123" spans="1:26" s="45" customFormat="1">
      <c r="A123" s="10"/>
      <c r="B123" s="10"/>
      <c r="C123" s="10"/>
      <c r="D123" s="44"/>
      <c r="E123" s="10"/>
      <c r="F123" s="10"/>
      <c r="G123" s="44"/>
      <c r="H123" s="10"/>
      <c r="I123" s="10"/>
      <c r="J123" s="44"/>
      <c r="K123" s="10"/>
      <c r="L123" s="10"/>
      <c r="M123" s="44"/>
      <c r="N123" s="10"/>
      <c r="O123" s="10"/>
      <c r="P123" s="44"/>
      <c r="Q123" s="10"/>
      <c r="R123" s="10"/>
      <c r="S123" s="44"/>
      <c r="T123" s="10"/>
      <c r="U123" s="11"/>
      <c r="V123" s="12"/>
      <c r="W123" s="12"/>
      <c r="X123" s="12"/>
      <c r="Y123" s="12"/>
      <c r="Z123" s="12"/>
    </row>
    <row r="124" spans="1:26" s="45" customFormat="1">
      <c r="A124" s="10"/>
      <c r="B124" s="10"/>
      <c r="C124" s="10"/>
      <c r="D124" s="44"/>
      <c r="E124" s="10"/>
      <c r="F124" s="10"/>
      <c r="G124" s="44"/>
      <c r="H124" s="10"/>
      <c r="I124" s="10"/>
      <c r="J124" s="44"/>
      <c r="K124" s="10"/>
      <c r="L124" s="10"/>
      <c r="M124" s="44"/>
      <c r="N124" s="10"/>
      <c r="O124" s="10"/>
      <c r="P124" s="44"/>
      <c r="Q124" s="10"/>
      <c r="R124" s="10"/>
      <c r="S124" s="44"/>
      <c r="T124" s="10"/>
      <c r="U124" s="11"/>
      <c r="V124" s="12"/>
      <c r="W124" s="12"/>
      <c r="X124" s="12"/>
      <c r="Y124" s="12"/>
      <c r="Z124" s="12"/>
    </row>
    <row r="125" spans="1:26" s="45" customFormat="1">
      <c r="A125" s="10"/>
      <c r="B125" s="10"/>
      <c r="C125" s="10"/>
      <c r="D125" s="44"/>
      <c r="E125" s="10"/>
      <c r="F125" s="10"/>
      <c r="G125" s="44"/>
      <c r="H125" s="10"/>
      <c r="I125" s="10"/>
      <c r="J125" s="44"/>
      <c r="K125" s="10"/>
      <c r="L125" s="10"/>
      <c r="M125" s="44"/>
      <c r="N125" s="10"/>
      <c r="O125" s="10"/>
      <c r="P125" s="44"/>
      <c r="Q125" s="10"/>
      <c r="R125" s="10"/>
      <c r="S125" s="44"/>
      <c r="T125" s="10"/>
      <c r="U125" s="11"/>
      <c r="V125" s="12"/>
      <c r="W125" s="12"/>
      <c r="X125" s="12"/>
      <c r="Y125" s="12"/>
      <c r="Z125" s="12"/>
    </row>
    <row r="126" spans="1:26" s="45" customFormat="1">
      <c r="A126" s="10"/>
      <c r="B126" s="10"/>
      <c r="C126" s="10"/>
      <c r="D126" s="44"/>
      <c r="E126" s="10"/>
      <c r="F126" s="10"/>
      <c r="G126" s="44"/>
      <c r="H126" s="10"/>
      <c r="I126" s="10"/>
      <c r="J126" s="44"/>
      <c r="K126" s="10"/>
      <c r="L126" s="10"/>
      <c r="M126" s="44"/>
      <c r="N126" s="10"/>
      <c r="O126" s="10"/>
      <c r="P126" s="44"/>
      <c r="Q126" s="10"/>
      <c r="R126" s="10"/>
      <c r="S126" s="44"/>
      <c r="T126" s="10"/>
      <c r="U126" s="11"/>
      <c r="V126" s="12"/>
      <c r="W126" s="12"/>
      <c r="X126" s="12"/>
      <c r="Y126" s="12"/>
      <c r="Z126" s="12"/>
    </row>
    <row r="127" spans="1:26" s="45" customFormat="1">
      <c r="A127" s="10"/>
      <c r="B127" s="10"/>
      <c r="C127" s="10"/>
      <c r="D127" s="44"/>
      <c r="E127" s="10"/>
      <c r="F127" s="10"/>
      <c r="G127" s="44"/>
      <c r="H127" s="10"/>
      <c r="I127" s="10"/>
      <c r="J127" s="44"/>
      <c r="K127" s="10"/>
      <c r="L127" s="10"/>
      <c r="M127" s="44"/>
      <c r="N127" s="10"/>
      <c r="O127" s="10"/>
      <c r="P127" s="44"/>
      <c r="Q127" s="10"/>
      <c r="R127" s="10"/>
      <c r="S127" s="44"/>
      <c r="T127" s="10"/>
      <c r="U127" s="11"/>
      <c r="V127" s="12"/>
      <c r="W127" s="12"/>
      <c r="X127" s="12"/>
      <c r="Y127" s="12"/>
      <c r="Z127" s="12"/>
    </row>
    <row r="128" spans="1:26" s="45" customFormat="1">
      <c r="A128" s="10"/>
      <c r="B128" s="10"/>
      <c r="C128" s="10"/>
      <c r="D128" s="44"/>
      <c r="E128" s="10"/>
      <c r="F128" s="10"/>
      <c r="G128" s="44"/>
      <c r="H128" s="10"/>
      <c r="I128" s="10"/>
      <c r="J128" s="44"/>
      <c r="K128" s="10"/>
      <c r="L128" s="10"/>
      <c r="M128" s="44"/>
      <c r="N128" s="10"/>
      <c r="O128" s="10"/>
      <c r="P128" s="44"/>
      <c r="Q128" s="10"/>
      <c r="R128" s="10"/>
      <c r="S128" s="44"/>
      <c r="T128" s="10"/>
      <c r="U128" s="11"/>
      <c r="V128" s="12"/>
      <c r="W128" s="12"/>
      <c r="X128" s="12"/>
      <c r="Y128" s="12"/>
      <c r="Z128" s="12"/>
    </row>
    <row r="129" spans="1:26" s="45" customFormat="1">
      <c r="A129" s="10"/>
      <c r="B129" s="10"/>
      <c r="C129" s="10"/>
      <c r="D129" s="44"/>
      <c r="E129" s="10"/>
      <c r="F129" s="10"/>
      <c r="G129" s="44"/>
      <c r="H129" s="10"/>
      <c r="I129" s="10"/>
      <c r="J129" s="44"/>
      <c r="K129" s="10"/>
      <c r="L129" s="10"/>
      <c r="M129" s="44"/>
      <c r="N129" s="10"/>
      <c r="O129" s="10"/>
      <c r="P129" s="44"/>
      <c r="Q129" s="10"/>
      <c r="R129" s="10"/>
      <c r="S129" s="44"/>
      <c r="T129" s="10"/>
      <c r="U129" s="11"/>
      <c r="V129" s="12"/>
      <c r="W129" s="12"/>
      <c r="X129" s="12"/>
      <c r="Y129" s="12"/>
      <c r="Z129" s="12"/>
    </row>
    <row r="130" spans="1:26" s="45" customFormat="1">
      <c r="A130" s="10"/>
      <c r="B130" s="10"/>
      <c r="C130" s="10"/>
      <c r="D130" s="44"/>
      <c r="E130" s="10"/>
      <c r="F130" s="10"/>
      <c r="G130" s="44"/>
      <c r="H130" s="10"/>
      <c r="I130" s="10"/>
      <c r="J130" s="44"/>
      <c r="K130" s="10"/>
      <c r="L130" s="10"/>
      <c r="M130" s="44"/>
      <c r="N130" s="10"/>
      <c r="O130" s="10"/>
      <c r="P130" s="44"/>
      <c r="Q130" s="10"/>
      <c r="R130" s="10"/>
      <c r="S130" s="44"/>
      <c r="T130" s="10"/>
      <c r="U130" s="11"/>
      <c r="V130" s="12"/>
      <c r="W130" s="12"/>
      <c r="X130" s="12"/>
      <c r="Y130" s="12"/>
      <c r="Z130" s="12"/>
    </row>
    <row r="131" spans="1:26" s="45" customFormat="1">
      <c r="A131" s="10"/>
      <c r="B131" s="10"/>
      <c r="C131" s="10"/>
      <c r="D131" s="44"/>
      <c r="E131" s="10"/>
      <c r="F131" s="10"/>
      <c r="G131" s="44"/>
      <c r="H131" s="10"/>
      <c r="I131" s="10"/>
      <c r="J131" s="44"/>
      <c r="K131" s="10"/>
      <c r="L131" s="10"/>
      <c r="M131" s="44"/>
      <c r="N131" s="10"/>
      <c r="O131" s="10"/>
      <c r="P131" s="44"/>
      <c r="Q131" s="10"/>
      <c r="R131" s="10"/>
      <c r="S131" s="44"/>
      <c r="T131" s="10"/>
      <c r="U131" s="11"/>
      <c r="V131" s="12"/>
      <c r="W131" s="12"/>
      <c r="X131" s="12"/>
      <c r="Y131" s="12"/>
      <c r="Z131" s="12"/>
    </row>
    <row r="132" spans="1:26" s="45" customFormat="1">
      <c r="A132" s="10"/>
      <c r="B132" s="10"/>
      <c r="C132" s="10"/>
      <c r="D132" s="44"/>
      <c r="E132" s="10"/>
      <c r="F132" s="10"/>
      <c r="G132" s="44"/>
      <c r="H132" s="10"/>
      <c r="I132" s="10"/>
      <c r="J132" s="44"/>
      <c r="K132" s="10"/>
      <c r="L132" s="10"/>
      <c r="M132" s="44"/>
      <c r="N132" s="10"/>
      <c r="O132" s="10"/>
      <c r="P132" s="44"/>
      <c r="Q132" s="10"/>
      <c r="R132" s="10"/>
      <c r="S132" s="44"/>
      <c r="T132" s="10"/>
      <c r="U132" s="11"/>
      <c r="V132" s="12"/>
      <c r="W132" s="12"/>
      <c r="X132" s="12"/>
      <c r="Y132" s="12"/>
      <c r="Z132" s="12"/>
    </row>
    <row r="133" spans="1:26" s="45" customFormat="1">
      <c r="A133" s="10"/>
      <c r="B133" s="10"/>
      <c r="C133" s="10"/>
      <c r="D133" s="44"/>
      <c r="E133" s="10"/>
      <c r="F133" s="10"/>
      <c r="G133" s="44"/>
      <c r="H133" s="10"/>
      <c r="I133" s="10"/>
      <c r="J133" s="44"/>
      <c r="K133" s="10"/>
      <c r="L133" s="10"/>
      <c r="M133" s="44"/>
      <c r="N133" s="10"/>
      <c r="O133" s="10"/>
      <c r="P133" s="44"/>
      <c r="Q133" s="10"/>
      <c r="R133" s="10"/>
      <c r="S133" s="44"/>
      <c r="T133" s="10"/>
      <c r="U133" s="11"/>
      <c r="V133" s="12"/>
      <c r="W133" s="12"/>
      <c r="X133" s="12"/>
      <c r="Y133" s="12"/>
      <c r="Z133" s="12"/>
    </row>
    <row r="134" spans="1:26" s="45" customFormat="1">
      <c r="A134" s="10"/>
      <c r="B134" s="10"/>
      <c r="C134" s="10"/>
      <c r="D134" s="44"/>
      <c r="E134" s="10"/>
      <c r="F134" s="10"/>
      <c r="G134" s="44"/>
      <c r="H134" s="10"/>
      <c r="I134" s="10"/>
      <c r="J134" s="44"/>
      <c r="K134" s="10"/>
      <c r="L134" s="10"/>
      <c r="M134" s="44"/>
      <c r="N134" s="10"/>
      <c r="O134" s="10"/>
      <c r="P134" s="44"/>
      <c r="Q134" s="10"/>
      <c r="R134" s="10"/>
      <c r="S134" s="44"/>
      <c r="T134" s="10"/>
      <c r="U134" s="11"/>
      <c r="V134" s="12"/>
      <c r="W134" s="12"/>
      <c r="X134" s="12"/>
      <c r="Y134" s="12"/>
      <c r="Z134" s="12"/>
    </row>
    <row r="135" spans="1:26" s="45" customFormat="1">
      <c r="A135" s="10"/>
      <c r="B135" s="10"/>
      <c r="C135" s="10"/>
      <c r="D135" s="44"/>
      <c r="E135" s="10"/>
      <c r="F135" s="10"/>
      <c r="G135" s="44"/>
      <c r="H135" s="10"/>
      <c r="I135" s="10"/>
      <c r="J135" s="44"/>
      <c r="K135" s="10"/>
      <c r="L135" s="10"/>
      <c r="M135" s="44"/>
      <c r="N135" s="10"/>
      <c r="O135" s="10"/>
      <c r="P135" s="44"/>
      <c r="Q135" s="10"/>
      <c r="R135" s="10"/>
      <c r="S135" s="44"/>
      <c r="T135" s="10"/>
      <c r="U135" s="11"/>
      <c r="V135" s="12"/>
      <c r="W135" s="12"/>
      <c r="X135" s="12"/>
      <c r="Y135" s="12"/>
      <c r="Z135" s="12"/>
    </row>
    <row r="136" spans="1:26" s="45" customFormat="1">
      <c r="A136" s="10"/>
      <c r="B136" s="10"/>
      <c r="C136" s="10"/>
      <c r="D136" s="44"/>
      <c r="E136" s="10"/>
      <c r="F136" s="10"/>
      <c r="G136" s="44"/>
      <c r="H136" s="10"/>
      <c r="I136" s="10"/>
      <c r="J136" s="44"/>
      <c r="K136" s="10"/>
      <c r="L136" s="10"/>
      <c r="M136" s="44"/>
      <c r="N136" s="10"/>
      <c r="O136" s="10"/>
      <c r="P136" s="44"/>
      <c r="Q136" s="10"/>
      <c r="R136" s="10"/>
      <c r="S136" s="44"/>
      <c r="T136" s="10"/>
      <c r="U136" s="11"/>
      <c r="V136" s="12"/>
      <c r="W136" s="12"/>
      <c r="X136" s="12"/>
      <c r="Y136" s="12"/>
      <c r="Z136" s="12"/>
    </row>
    <row r="137" spans="1:26" s="45" customFormat="1">
      <c r="A137" s="10"/>
      <c r="B137" s="10"/>
      <c r="C137" s="10"/>
      <c r="D137" s="44"/>
      <c r="E137" s="10"/>
      <c r="F137" s="10"/>
      <c r="G137" s="44"/>
      <c r="H137" s="10"/>
      <c r="I137" s="10"/>
      <c r="J137" s="44"/>
      <c r="K137" s="10"/>
      <c r="L137" s="10"/>
      <c r="M137" s="44"/>
      <c r="N137" s="10"/>
      <c r="O137" s="10"/>
      <c r="P137" s="44"/>
      <c r="Q137" s="10"/>
      <c r="R137" s="10"/>
      <c r="S137" s="44"/>
      <c r="T137" s="10"/>
      <c r="U137" s="11"/>
      <c r="V137" s="12"/>
      <c r="W137" s="12"/>
      <c r="X137" s="12"/>
      <c r="Y137" s="12"/>
      <c r="Z137" s="12"/>
    </row>
    <row r="138" spans="1:26" s="45" customFormat="1">
      <c r="A138" s="10"/>
      <c r="B138" s="10"/>
      <c r="C138" s="10"/>
      <c r="D138" s="44"/>
      <c r="E138" s="10"/>
      <c r="F138" s="10"/>
      <c r="G138" s="44"/>
      <c r="H138" s="10"/>
      <c r="I138" s="10"/>
      <c r="J138" s="44"/>
      <c r="K138" s="10"/>
      <c r="L138" s="10"/>
      <c r="M138" s="44"/>
      <c r="N138" s="10"/>
      <c r="O138" s="10"/>
      <c r="P138" s="44"/>
      <c r="Q138" s="10"/>
      <c r="R138" s="10"/>
      <c r="S138" s="44"/>
      <c r="T138" s="10"/>
      <c r="U138" s="11"/>
      <c r="V138" s="12"/>
      <c r="W138" s="12"/>
      <c r="X138" s="12"/>
      <c r="Y138" s="12"/>
      <c r="Z138" s="12"/>
    </row>
    <row r="139" spans="1:26" s="45" customFormat="1">
      <c r="A139" s="10"/>
      <c r="B139" s="10"/>
      <c r="C139" s="10"/>
      <c r="D139" s="44"/>
      <c r="E139" s="10"/>
      <c r="F139" s="10"/>
      <c r="G139" s="44"/>
      <c r="H139" s="10"/>
      <c r="I139" s="10"/>
      <c r="J139" s="44"/>
      <c r="K139" s="10"/>
      <c r="L139" s="10"/>
      <c r="M139" s="44"/>
      <c r="N139" s="10"/>
      <c r="O139" s="10"/>
      <c r="P139" s="44"/>
      <c r="Q139" s="10"/>
      <c r="R139" s="10"/>
      <c r="S139" s="44"/>
      <c r="T139" s="10"/>
      <c r="U139" s="11"/>
      <c r="V139" s="12"/>
      <c r="W139" s="12"/>
      <c r="X139" s="12"/>
      <c r="Y139" s="12"/>
      <c r="Z139" s="12"/>
    </row>
    <row r="140" spans="1:26" s="45" customFormat="1">
      <c r="A140" s="10"/>
      <c r="B140" s="10"/>
      <c r="C140" s="10"/>
      <c r="D140" s="44"/>
      <c r="E140" s="10"/>
      <c r="F140" s="10"/>
      <c r="G140" s="44"/>
      <c r="H140" s="10"/>
      <c r="I140" s="10"/>
      <c r="J140" s="44"/>
      <c r="K140" s="10"/>
      <c r="L140" s="10"/>
      <c r="M140" s="44"/>
      <c r="N140" s="10"/>
      <c r="O140" s="10"/>
      <c r="P140" s="44"/>
      <c r="Q140" s="10"/>
      <c r="R140" s="10"/>
      <c r="S140" s="44"/>
      <c r="T140" s="10"/>
      <c r="U140" s="11"/>
      <c r="V140" s="12"/>
      <c r="W140" s="12"/>
      <c r="X140" s="12"/>
      <c r="Y140" s="12"/>
      <c r="Z140" s="12"/>
    </row>
    <row r="141" spans="1:26" s="45" customFormat="1">
      <c r="A141" s="10"/>
      <c r="B141" s="10"/>
      <c r="C141" s="10"/>
      <c r="D141" s="44"/>
      <c r="E141" s="10"/>
      <c r="F141" s="10"/>
      <c r="G141" s="44"/>
      <c r="H141" s="10"/>
      <c r="I141" s="10"/>
      <c r="J141" s="44"/>
      <c r="K141" s="10"/>
      <c r="L141" s="10"/>
      <c r="M141" s="44"/>
      <c r="N141" s="10"/>
      <c r="O141" s="10"/>
      <c r="P141" s="44"/>
      <c r="Q141" s="10"/>
      <c r="R141" s="10"/>
      <c r="S141" s="44"/>
      <c r="T141" s="10"/>
      <c r="U141" s="11"/>
      <c r="V141" s="12"/>
      <c r="W141" s="12"/>
      <c r="X141" s="12"/>
      <c r="Y141" s="12"/>
      <c r="Z141" s="12"/>
    </row>
    <row r="142" spans="1:26" s="45" customFormat="1">
      <c r="A142" s="10"/>
      <c r="B142" s="10"/>
      <c r="C142" s="10"/>
      <c r="D142" s="44"/>
      <c r="E142" s="10"/>
      <c r="F142" s="10"/>
      <c r="G142" s="44"/>
      <c r="H142" s="10"/>
      <c r="I142" s="10"/>
      <c r="J142" s="44"/>
      <c r="K142" s="10"/>
      <c r="L142" s="10"/>
      <c r="M142" s="44"/>
      <c r="N142" s="10"/>
      <c r="O142" s="10"/>
      <c r="P142" s="44"/>
      <c r="Q142" s="10"/>
      <c r="R142" s="10"/>
      <c r="S142" s="44"/>
      <c r="T142" s="10"/>
      <c r="U142" s="11"/>
      <c r="V142" s="12"/>
      <c r="W142" s="12"/>
      <c r="X142" s="12"/>
      <c r="Y142" s="12"/>
      <c r="Z142" s="12"/>
    </row>
    <row r="143" spans="1:26" s="45" customFormat="1">
      <c r="A143" s="10"/>
      <c r="B143" s="10"/>
      <c r="C143" s="10"/>
      <c r="D143" s="44"/>
      <c r="E143" s="10"/>
      <c r="F143" s="10"/>
      <c r="G143" s="44"/>
      <c r="H143" s="10"/>
      <c r="I143" s="10"/>
      <c r="J143" s="44"/>
      <c r="K143" s="10"/>
      <c r="L143" s="10"/>
      <c r="M143" s="44"/>
      <c r="N143" s="10"/>
      <c r="O143" s="10"/>
      <c r="P143" s="44"/>
      <c r="Q143" s="10"/>
      <c r="R143" s="10"/>
      <c r="S143" s="44"/>
      <c r="T143" s="10"/>
      <c r="U143" s="11"/>
      <c r="V143" s="12"/>
      <c r="W143" s="12"/>
      <c r="X143" s="12"/>
      <c r="Y143" s="12"/>
      <c r="Z143" s="12"/>
    </row>
    <row r="144" spans="1:26" s="45" customFormat="1">
      <c r="A144" s="10"/>
      <c r="B144" s="10"/>
      <c r="C144" s="10"/>
      <c r="D144" s="44"/>
      <c r="E144" s="10"/>
      <c r="F144" s="10"/>
      <c r="G144" s="44"/>
      <c r="H144" s="10"/>
      <c r="I144" s="10"/>
      <c r="J144" s="44"/>
      <c r="K144" s="10"/>
      <c r="L144" s="10"/>
      <c r="M144" s="44"/>
      <c r="N144" s="10"/>
      <c r="O144" s="10"/>
      <c r="P144" s="44"/>
      <c r="Q144" s="10"/>
      <c r="R144" s="10"/>
      <c r="S144" s="44"/>
      <c r="T144" s="10"/>
      <c r="U144" s="11"/>
      <c r="V144" s="12"/>
      <c r="W144" s="12"/>
      <c r="X144" s="12"/>
      <c r="Y144" s="12"/>
      <c r="Z144" s="12"/>
    </row>
    <row r="145" spans="1:26" s="45" customFormat="1">
      <c r="A145" s="10"/>
      <c r="B145" s="10"/>
      <c r="C145" s="10"/>
      <c r="D145" s="44"/>
      <c r="E145" s="10"/>
      <c r="F145" s="10"/>
      <c r="G145" s="44"/>
      <c r="H145" s="10"/>
      <c r="I145" s="10"/>
      <c r="J145" s="44"/>
      <c r="K145" s="10"/>
      <c r="L145" s="10"/>
      <c r="M145" s="44"/>
      <c r="N145" s="10"/>
      <c r="O145" s="10"/>
      <c r="P145" s="44"/>
      <c r="Q145" s="10"/>
      <c r="R145" s="10"/>
      <c r="S145" s="44"/>
      <c r="T145" s="10"/>
      <c r="U145" s="11"/>
      <c r="V145" s="12"/>
      <c r="W145" s="12"/>
      <c r="X145" s="12"/>
      <c r="Y145" s="12"/>
      <c r="Z145" s="12"/>
    </row>
    <row r="146" spans="1:26" s="45" customFormat="1">
      <c r="A146" s="10"/>
      <c r="B146" s="10"/>
      <c r="C146" s="10"/>
      <c r="D146" s="44"/>
      <c r="E146" s="10"/>
      <c r="F146" s="10"/>
      <c r="G146" s="44"/>
      <c r="H146" s="10"/>
      <c r="I146" s="10"/>
      <c r="J146" s="44"/>
      <c r="K146" s="10"/>
      <c r="L146" s="10"/>
      <c r="M146" s="44"/>
      <c r="N146" s="10"/>
      <c r="O146" s="10"/>
      <c r="P146" s="44"/>
      <c r="Q146" s="10"/>
      <c r="R146" s="10"/>
      <c r="S146" s="44"/>
      <c r="T146" s="10"/>
      <c r="U146" s="11"/>
      <c r="V146" s="12"/>
      <c r="W146" s="12"/>
      <c r="X146" s="12"/>
      <c r="Y146" s="12"/>
      <c r="Z146" s="12"/>
    </row>
    <row r="147" spans="1:26" s="45" customFormat="1">
      <c r="A147" s="10"/>
      <c r="B147" s="10"/>
      <c r="C147" s="10"/>
      <c r="D147" s="44"/>
      <c r="E147" s="10"/>
      <c r="F147" s="10"/>
      <c r="G147" s="44"/>
      <c r="H147" s="10"/>
      <c r="I147" s="10"/>
      <c r="J147" s="44"/>
      <c r="K147" s="10"/>
      <c r="L147" s="10"/>
      <c r="M147" s="44"/>
      <c r="N147" s="10"/>
      <c r="O147" s="10"/>
      <c r="P147" s="44"/>
      <c r="Q147" s="10"/>
      <c r="R147" s="10"/>
      <c r="S147" s="44"/>
      <c r="T147" s="10"/>
      <c r="U147" s="11"/>
      <c r="V147" s="12"/>
      <c r="W147" s="12"/>
      <c r="X147" s="12"/>
      <c r="Y147" s="12"/>
      <c r="Z147" s="12"/>
    </row>
  </sheetData>
  <sheetProtection algorithmName="SHA-512" hashValue="IS+5l19RIzVAcBR9OMaWb6/4c4cYh0FxjiRphj2QpmKdCQzQKOOXajo3LUn6br1gBV/2ZXzG4lFGI+SpzjnRHQ==" saltValue="SA40g/SHTekUarscKltR/A==" spinCount="100000" sheet="1" objects="1" scenarios="1"/>
  <mergeCells count="10">
    <mergeCell ref="N7:P7"/>
    <mergeCell ref="Q7:S7"/>
    <mergeCell ref="A29:S29"/>
    <mergeCell ref="A4:M4"/>
    <mergeCell ref="A5:M5"/>
    <mergeCell ref="A7:A8"/>
    <mergeCell ref="B7:D7"/>
    <mergeCell ref="E7:G7"/>
    <mergeCell ref="H7:J7"/>
    <mergeCell ref="K7:M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8. Visayas Subgrid Demand</vt:lpstr>
      <vt:lpstr>'8. Visayas Subgrid Demand'!Print_Area</vt:lpstr>
      <vt:lpstr>'8. Visayas Subgrid Demand'!Print_Titles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2021-04-30T12:03:51Z</cp:lastPrinted>
  <dcterms:created xsi:type="dcterms:W3CDTF">2021-04-30T12:02:35Z</dcterms:created>
  <dcterms:modified xsi:type="dcterms:W3CDTF">2021-04-30T12:12:03Z</dcterms:modified>
</cp:coreProperties>
</file>